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345590\Downloads\"/>
    </mc:Choice>
  </mc:AlternateContent>
  <xr:revisionPtr revIDLastSave="0" documentId="13_ncr:1_{57C00DF5-2DC7-47A3-8EFA-3DD171CB03E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xhibit B1 Low Emission" sheetId="2" r:id="rId1"/>
    <sheet name="Exhibit B2 Large Zero Emission" sheetId="3" r:id="rId2"/>
    <sheet name="Exhibit B3 Medium Zero Emission" sheetId="4" r:id="rId3"/>
    <sheet name="Exhibit B4 Small Zero Emission" sheetId="5" r:id="rId4"/>
  </sheets>
  <externalReferences>
    <externalReference r:id="rId5"/>
    <externalReference r:id="rId6"/>
  </externalReferences>
  <definedNames>
    <definedName name="_xlnm._FilterDatabase" localSheetId="3" hidden="1">'Exhibit B4 Small Zero Emission'!$A$9:$R$60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5" l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58" i="5" s="1"/>
  <c r="R59" i="5" s="1"/>
  <c r="R60" i="5" s="1"/>
  <c r="R10" i="5"/>
  <c r="R11" i="5"/>
  <c r="R14" i="4"/>
  <c r="R15" i="4" s="1"/>
  <c r="R16" i="4" s="1"/>
  <c r="R17" i="4" s="1"/>
  <c r="R18" i="4" s="1"/>
  <c r="R19" i="4" s="1"/>
  <c r="R20" i="4" s="1"/>
  <c r="R21" i="4" s="1"/>
  <c r="R22" i="4" s="1"/>
  <c r="R23" i="4" s="1"/>
  <c r="R13" i="4"/>
  <c r="R12" i="4"/>
  <c r="R11" i="4"/>
  <c r="R11" i="3"/>
  <c r="R10" i="3"/>
  <c r="Q9" i="4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10" i="5"/>
  <c r="Q8" i="5"/>
  <c r="L12" i="4"/>
  <c r="L13" i="4"/>
  <c r="L14" i="4"/>
  <c r="L15" i="4"/>
  <c r="L16" i="4"/>
  <c r="L17" i="4"/>
  <c r="L18" i="4"/>
  <c r="L19" i="4"/>
  <c r="L20" i="4"/>
  <c r="L21" i="4"/>
  <c r="L22" i="4"/>
  <c r="L23" i="4"/>
  <c r="L11" i="4"/>
  <c r="J12" i="4"/>
  <c r="J13" i="4"/>
  <c r="J14" i="4"/>
  <c r="J15" i="4"/>
  <c r="J16" i="4"/>
  <c r="J17" i="4"/>
  <c r="J18" i="4"/>
  <c r="J19" i="4"/>
  <c r="J20" i="4"/>
  <c r="J21" i="4"/>
  <c r="J22" i="4"/>
  <c r="J23" i="4"/>
  <c r="J11" i="4"/>
  <c r="L11" i="2"/>
  <c r="L10" i="2"/>
</calcChain>
</file>

<file path=xl/sharedStrings.xml><?xml version="1.0" encoding="utf-8"?>
<sst xmlns="http://schemas.openxmlformats.org/spreadsheetml/2006/main" count="818" uniqueCount="147">
  <si>
    <t>Project City/Town</t>
  </si>
  <si>
    <t>Customer Class</t>
  </si>
  <si>
    <t>MW Bid (MW AC)</t>
  </si>
  <si>
    <t>NEW HAVEN</t>
  </si>
  <si>
    <t>HAMDEN</t>
  </si>
  <si>
    <t>WEST HAVEN</t>
  </si>
  <si>
    <t>MILFORD</t>
  </si>
  <si>
    <t>BRIDGEPORT</t>
  </si>
  <si>
    <t>NORTH BRANFORD</t>
  </si>
  <si>
    <t>STRATFORD</t>
  </si>
  <si>
    <t>TRUMBULL</t>
  </si>
  <si>
    <t>SHELTON</t>
  </si>
  <si>
    <t>N/A</t>
  </si>
  <si>
    <t>Year 1 NRES 2022 RFP</t>
  </si>
  <si>
    <t>List of bids received and selected - Low Emission Category</t>
  </si>
  <si>
    <t>Year 1 MW Allocation</t>
  </si>
  <si>
    <t>Remaining MW Allocation</t>
  </si>
  <si>
    <t>Committed MW</t>
  </si>
  <si>
    <t>No</t>
  </si>
  <si>
    <t>Technology</t>
  </si>
  <si>
    <t>SAM Project
(Yes/No)</t>
  </si>
  <si>
    <t>Tariff Type
(Buy All/ Netting)</t>
  </si>
  <si>
    <t>Netting</t>
  </si>
  <si>
    <t>NE40287</t>
  </si>
  <si>
    <t>NE40288</t>
  </si>
  <si>
    <t>NORTH HAVEN</t>
  </si>
  <si>
    <t>GST-N</t>
  </si>
  <si>
    <t>GST-LRS</t>
  </si>
  <si>
    <t>Fuel Cell</t>
  </si>
  <si>
    <t>kW Bid (kW AC)</t>
  </si>
  <si>
    <t>Estimated Annual Production (kWh)</t>
  </si>
  <si>
    <t>Estimated Annual Production (MWh)</t>
  </si>
  <si>
    <t>List of bids received and selected - Large Zero Emission</t>
  </si>
  <si>
    <t>Yes</t>
  </si>
  <si>
    <t>Buy All</t>
  </si>
  <si>
    <t>BL40284</t>
  </si>
  <si>
    <t>BL40342</t>
  </si>
  <si>
    <t>New Construction</t>
  </si>
  <si>
    <t>Solar</t>
  </si>
  <si>
    <t>SAM Project?
(Yes/No)</t>
  </si>
  <si>
    <t>List of bids received and selected - Medium Zero Emission</t>
  </si>
  <si>
    <t>EAST HAVEN</t>
  </si>
  <si>
    <t>BM40274</t>
  </si>
  <si>
    <t>BM40291</t>
  </si>
  <si>
    <t>NM40285</t>
  </si>
  <si>
    <t>NM40286</t>
  </si>
  <si>
    <t>BM40283</t>
  </si>
  <si>
    <t>NM40290</t>
  </si>
  <si>
    <t>BM40282</t>
  </si>
  <si>
    <t>BM40275</t>
  </si>
  <si>
    <t>BM40343</t>
  </si>
  <si>
    <t>NM40407</t>
  </si>
  <si>
    <t>NM6994</t>
  </si>
  <si>
    <t>NM7021</t>
  </si>
  <si>
    <t>NM40289</t>
  </si>
  <si>
    <t>ORANGE</t>
  </si>
  <si>
    <t>ANSONIA</t>
  </si>
  <si>
    <t>GST-SS</t>
  </si>
  <si>
    <t>GS-SS</t>
  </si>
  <si>
    <t>List of bids received and selected - Small Zero Emission</t>
  </si>
  <si>
    <t>BS40184</t>
  </si>
  <si>
    <t>BS40167</t>
  </si>
  <si>
    <t>BS40178</t>
  </si>
  <si>
    <t>BS40175</t>
  </si>
  <si>
    <t>NS40185</t>
  </si>
  <si>
    <t>NS40173</t>
  </si>
  <si>
    <t>NS6685</t>
  </si>
  <si>
    <t>BS40183</t>
  </si>
  <si>
    <t>NS6621</t>
  </si>
  <si>
    <t>NS6661</t>
  </si>
  <si>
    <t>BS6703</t>
  </si>
  <si>
    <t>NS6680</t>
  </si>
  <si>
    <t>BS6703A</t>
  </si>
  <si>
    <t>BS40182</t>
  </si>
  <si>
    <t>BS40174</t>
  </si>
  <si>
    <t>NS40168</t>
  </si>
  <si>
    <t>NS6664A</t>
  </si>
  <si>
    <t>NS6666</t>
  </si>
  <si>
    <t>NS6659</t>
  </si>
  <si>
    <t>BS40269</t>
  </si>
  <si>
    <t>NS40192</t>
  </si>
  <si>
    <t>NS6663A</t>
  </si>
  <si>
    <t>NS6667</t>
  </si>
  <si>
    <t>NS40170</t>
  </si>
  <si>
    <t>BS40180</t>
  </si>
  <si>
    <t>NS40252</t>
  </si>
  <si>
    <t>NS40169</t>
  </si>
  <si>
    <t>NS40181</t>
  </si>
  <si>
    <t>NS40171</t>
  </si>
  <si>
    <t>BS40177</t>
  </si>
  <si>
    <t>NS40172</t>
  </si>
  <si>
    <t>NS40193</t>
  </si>
  <si>
    <t>BS40179</t>
  </si>
  <si>
    <t>NS6663</t>
  </si>
  <si>
    <t>NS6664</t>
  </si>
  <si>
    <t>BS40186</t>
  </si>
  <si>
    <t>NS40189</t>
  </si>
  <si>
    <t>BS40194</t>
  </si>
  <si>
    <t>BS40195</t>
  </si>
  <si>
    <t>BS40196</t>
  </si>
  <si>
    <t>BS40188</t>
  </si>
  <si>
    <t>BS40204</t>
  </si>
  <si>
    <t>BS40198</t>
  </si>
  <si>
    <t>BS40199</t>
  </si>
  <si>
    <t>BS40235</t>
  </si>
  <si>
    <t>NS40239</t>
  </si>
  <si>
    <t>NS40251</t>
  </si>
  <si>
    <t>NS6964</t>
  </si>
  <si>
    <t>NS40278</t>
  </si>
  <si>
    <t>BS7017</t>
  </si>
  <si>
    <t>BS7022</t>
  </si>
  <si>
    <t>FAIRFIELD</t>
  </si>
  <si>
    <t>DERBY</t>
  </si>
  <si>
    <t>LPT-SS</t>
  </si>
  <si>
    <t>RT</t>
  </si>
  <si>
    <t>GSD</t>
  </si>
  <si>
    <t>R</t>
  </si>
  <si>
    <t>GSN</t>
  </si>
  <si>
    <t>Year 1 Unallocated Large MW</t>
  </si>
  <si>
    <t>Year 1 Procurement Plan for the Purchase of Energy and RECs</t>
  </si>
  <si>
    <t>Remaining MW Allocation (Allocated to Medium)</t>
  </si>
  <si>
    <t>Status</t>
  </si>
  <si>
    <t>Selected</t>
  </si>
  <si>
    <t>Disqualified</t>
  </si>
  <si>
    <t>Withdrawn</t>
  </si>
  <si>
    <t>Declined</t>
  </si>
  <si>
    <t>Not Selected</t>
  </si>
  <si>
    <t>Project Number</t>
  </si>
  <si>
    <t xml:space="preserve">Non-Binding Anticipated In-Service Date </t>
  </si>
  <si>
    <t>System Size (kW AC)</t>
  </si>
  <si>
    <t>System Size 
(kW AC)</t>
  </si>
  <si>
    <t>System Size
(MW AC)</t>
  </si>
  <si>
    <t>System Size (MW AC)</t>
  </si>
  <si>
    <t>Non-Binding Anticipated In-Service Date</t>
  </si>
  <si>
    <t xml:space="preserve">Status </t>
  </si>
  <si>
    <t>Bid Preference (If Applicable)</t>
  </si>
  <si>
    <t>Distressed Municipality</t>
  </si>
  <si>
    <t>None</t>
  </si>
  <si>
    <t>Bid Preference 
(If Applicable)</t>
  </si>
  <si>
    <t>Anticipated Load for Electric Vehicles (kWh)</t>
  </si>
  <si>
    <t>Anticipated Load for Fuel Switching (kWh)</t>
  </si>
  <si>
    <t>Located at SCEF Site?</t>
  </si>
  <si>
    <t>Located at LREC/ZREC Site?</t>
  </si>
  <si>
    <t>MWs Allocated</t>
  </si>
  <si>
    <t>Brownfield</t>
  </si>
  <si>
    <t>Anticipated Load for Electric Vehicles (kW)</t>
  </si>
  <si>
    <t>Anticipated Load for Fuel Switching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</si>
</sst>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yy;@"/>
    <numFmt numFmtId="166" formatCode="0.0"/>
    <numFmt numFmtId="167" formatCode="0.000"/>
    <numFmt numFmtId="168" formatCode="0.0000"/>
    <numFmt numFmtId="169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11"/>
      <name val="MS Sans Serif"/>
      <family val="2"/>
    </font>
    <font>
      <b/>
      <sz val="1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4" fontId="13" fillId="3" borderId="1" applyNumberFormat="0" applyProtection="0">
      <alignment horizontal="left" vertical="center" indent="1"/>
    </xf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4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0" borderId="0" xfId="0" applyNumberFormat="1" applyFont="1" applyFill="1"/>
    <xf numFmtId="2" fontId="10" fillId="0" borderId="0" xfId="0" applyNumberFormat="1" applyFont="1" applyFill="1" applyAlignment="1">
      <alignment horizontal="center"/>
    </xf>
    <xf numFmtId="0" fontId="4" fillId="0" borderId="0" xfId="0" applyFont="1" applyFill="1"/>
    <xf numFmtId="2" fontId="2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7" fillId="0" borderId="0" xfId="4" applyFill="1" applyBorder="1" applyProtection="1">
      <protection locked="0"/>
    </xf>
    <xf numFmtId="44" fontId="8" fillId="0" borderId="0" xfId="5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8" fillId="0" borderId="0" xfId="4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44" fontId="8" fillId="0" borderId="0" xfId="4" applyNumberFormat="1" applyFont="1" applyFill="1" applyBorder="1" applyProtection="1">
      <protection locked="0"/>
    </xf>
    <xf numFmtId="49" fontId="3" fillId="0" borderId="0" xfId="4" applyNumberFormat="1" applyFont="1" applyFill="1" applyBorder="1" applyAlignment="1">
      <alignment horizontal="center" wrapText="1"/>
    </xf>
    <xf numFmtId="0" fontId="10" fillId="0" borderId="0" xfId="4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Fill="1" applyBorder="1"/>
    <xf numFmtId="37" fontId="2" fillId="0" borderId="0" xfId="0" applyNumberFormat="1" applyFont="1"/>
    <xf numFmtId="14" fontId="2" fillId="0" borderId="0" xfId="0" applyNumberFormat="1" applyFont="1" applyAlignment="1" applyProtection="1">
      <alignment vertical="center"/>
      <protection locked="0"/>
    </xf>
    <xf numFmtId="0" fontId="11" fillId="0" borderId="0" xfId="0" applyFont="1"/>
    <xf numFmtId="44" fontId="10" fillId="0" borderId="0" xfId="1" applyFont="1" applyFill="1" applyAlignment="1">
      <alignment horizontal="center"/>
    </xf>
    <xf numFmtId="165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1" fontId="10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9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4" applyFont="1" applyAlignment="1">
      <alignment horizontal="right"/>
    </xf>
    <xf numFmtId="2" fontId="6" fillId="0" borderId="0" xfId="1" applyNumberFormat="1" applyFont="1" applyAlignment="1">
      <alignment horizontal="center"/>
    </xf>
    <xf numFmtId="0" fontId="11" fillId="0" borderId="0" xfId="0" applyFont="1" applyBorder="1" applyAlignment="1">
      <alignment horizontal="right"/>
    </xf>
    <xf numFmtId="2" fontId="11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right"/>
    </xf>
    <xf numFmtId="0" fontId="14" fillId="2" borderId="0" xfId="0" applyFont="1" applyFill="1" applyAlignment="1">
      <alignment horizontal="center" vertical="top" wrapText="1"/>
    </xf>
    <xf numFmtId="43" fontId="11" fillId="0" borderId="0" xfId="61" applyFont="1" applyAlignment="1">
      <alignment horizontal="center"/>
    </xf>
    <xf numFmtId="43" fontId="11" fillId="0" borderId="0" xfId="61" applyFont="1" applyFill="1" applyBorder="1" applyAlignment="1">
      <alignment horizontal="center"/>
    </xf>
    <xf numFmtId="43" fontId="6" fillId="0" borderId="0" xfId="61" applyFont="1" applyAlignment="1">
      <alignment horizontal="center"/>
    </xf>
    <xf numFmtId="0" fontId="11" fillId="0" borderId="0" xfId="0" applyFont="1" applyFill="1" applyAlignment="1">
      <alignment horizontal="center"/>
    </xf>
    <xf numFmtId="43" fontId="11" fillId="0" borderId="0" xfId="0" applyNumberFormat="1" applyFont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2" fontId="6" fillId="0" borderId="2" xfId="1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0" fontId="17" fillId="0" borderId="0" xfId="4" applyFont="1" applyFill="1" applyBorder="1"/>
    <xf numFmtId="0" fontId="18" fillId="0" borderId="0" xfId="4" applyFont="1" applyFill="1" applyBorder="1" applyAlignment="1">
      <alignment horizontal="right"/>
    </xf>
    <xf numFmtId="44" fontId="18" fillId="0" borderId="0" xfId="5" applyFont="1" applyFill="1" applyBorder="1"/>
    <xf numFmtId="0" fontId="18" fillId="0" borderId="0" xfId="4" applyFont="1" applyFill="1" applyBorder="1"/>
    <xf numFmtId="49" fontId="14" fillId="0" borderId="0" xfId="4" applyNumberFormat="1" applyFont="1" applyFill="1" applyBorder="1" applyAlignment="1">
      <alignment horizontal="center" wrapText="1"/>
    </xf>
    <xf numFmtId="0" fontId="6" fillId="0" borderId="0" xfId="4" applyFont="1" applyFill="1" applyBorder="1"/>
    <xf numFmtId="0" fontId="11" fillId="0" borderId="0" xfId="0" applyFont="1" applyFill="1" applyBorder="1"/>
    <xf numFmtId="166" fontId="11" fillId="0" borderId="0" xfId="0" applyNumberFormat="1" applyFont="1" applyAlignment="1">
      <alignment horizontal="center" vertical="top"/>
    </xf>
    <xf numFmtId="166" fontId="6" fillId="0" borderId="0" xfId="0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0" fontId="2" fillId="0" borderId="2" xfId="0" applyFont="1" applyBorder="1"/>
    <xf numFmtId="0" fontId="6" fillId="0" borderId="0" xfId="4" applyFont="1" applyBorder="1" applyAlignment="1">
      <alignment horizontal="right"/>
    </xf>
    <xf numFmtId="43" fontId="11" fillId="0" borderId="0" xfId="0" applyNumberFormat="1" applyFont="1"/>
    <xf numFmtId="14" fontId="11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43" fontId="11" fillId="0" borderId="0" xfId="61" applyFont="1" applyFill="1" applyAlignment="1">
      <alignment horizontal="center"/>
    </xf>
    <xf numFmtId="169" fontId="11" fillId="0" borderId="0" xfId="0" applyNumberFormat="1" applyFont="1" applyAlignment="1">
      <alignment horizontal="center"/>
    </xf>
    <xf numFmtId="44" fontId="6" fillId="0" borderId="0" xfId="5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</cellXfs>
  <cellStyles count="62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SAPBEXstdItem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4"/>
  <sheetViews>
    <sheetView tabSelected="1" view="pageLayout" zoomScale="90" zoomScaleNormal="80" zoomScalePageLayoutView="90" workbookViewId="0">
      <selection activeCell="G5" sqref="G5"/>
    </sheetView>
  </sheetViews>
  <sheetFormatPr defaultRowHeight="15" x14ac:dyDescent="0.25"/>
  <cols>
    <col min="1" max="1" width="11.7109375" customWidth="1"/>
    <col min="2" max="2" width="10.42578125" customWidth="1"/>
    <col min="3" max="3" width="9.5703125" customWidth="1"/>
    <col min="4" max="4" width="15.7109375" customWidth="1"/>
    <col min="5" max="5" width="10.7109375" customWidth="1"/>
    <col min="6" max="6" width="12.5703125" customWidth="1"/>
    <col min="7" max="7" width="14.5703125" customWidth="1"/>
    <col min="8" max="8" width="20" customWidth="1"/>
    <col min="9" max="9" width="13.42578125" customWidth="1"/>
    <col min="10" max="10" width="15.28515625" customWidth="1"/>
    <col min="11" max="11" width="16" customWidth="1"/>
    <col min="12" max="12" width="14.140625" customWidth="1"/>
    <col min="13" max="13" width="12.42578125" customWidth="1"/>
    <col min="14" max="14" width="16.140625" customWidth="1"/>
    <col min="15" max="15" width="12.28515625" customWidth="1"/>
    <col min="16" max="17" width="14" customWidth="1"/>
    <col min="18" max="18" width="13" customWidth="1"/>
    <col min="44" max="44" width="21.85546875" customWidth="1"/>
  </cols>
  <sheetData>
    <row r="2" spans="1:18" ht="18.75" x14ac:dyDescent="0.4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8.75" x14ac:dyDescent="0.4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16.5" customHeight="1" x14ac:dyDescent="0.4">
      <c r="A4" s="85" t="s">
        <v>14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x14ac:dyDescent="0.25">
      <c r="A5" s="1"/>
      <c r="B5" s="1"/>
      <c r="C5" s="1"/>
      <c r="D5" s="1"/>
      <c r="E5" s="1"/>
      <c r="L5" s="34"/>
    </row>
    <row r="6" spans="1:18" x14ac:dyDescent="0.25">
      <c r="A6" s="1"/>
      <c r="B6" s="1"/>
      <c r="C6" s="1"/>
      <c r="D6" s="1"/>
      <c r="E6" s="1"/>
      <c r="P6" s="27"/>
      <c r="Q6" s="43" t="s">
        <v>15</v>
      </c>
      <c r="R6" s="44">
        <v>2</v>
      </c>
    </row>
    <row r="7" spans="1:18" ht="15.75" thickBot="1" x14ac:dyDescent="0.3">
      <c r="A7" s="1"/>
      <c r="B7" s="1"/>
      <c r="C7" s="1"/>
      <c r="D7" s="1"/>
      <c r="E7" s="1"/>
      <c r="P7" s="54"/>
      <c r="Q7" s="55" t="s">
        <v>17</v>
      </c>
      <c r="R7" s="56">
        <v>0</v>
      </c>
    </row>
    <row r="8" spans="1:18" x14ac:dyDescent="0.25">
      <c r="A8" s="1"/>
      <c r="B8" s="1"/>
      <c r="C8" s="1"/>
      <c r="D8" s="1"/>
      <c r="E8" s="1"/>
      <c r="P8" s="27"/>
      <c r="Q8" s="45" t="s">
        <v>16</v>
      </c>
      <c r="R8" s="46">
        <v>2</v>
      </c>
    </row>
    <row r="9" spans="1:18" s="5" customFormat="1" ht="75" x14ac:dyDescent="0.2">
      <c r="A9" s="48" t="s">
        <v>134</v>
      </c>
      <c r="B9" s="48" t="s">
        <v>21</v>
      </c>
      <c r="C9" s="48" t="s">
        <v>127</v>
      </c>
      <c r="D9" s="48" t="s">
        <v>0</v>
      </c>
      <c r="E9" s="48" t="s">
        <v>1</v>
      </c>
      <c r="F9" s="48" t="s">
        <v>19</v>
      </c>
      <c r="G9" s="48" t="s">
        <v>20</v>
      </c>
      <c r="H9" s="48" t="s">
        <v>138</v>
      </c>
      <c r="I9" s="48" t="s">
        <v>129</v>
      </c>
      <c r="J9" s="48" t="s">
        <v>132</v>
      </c>
      <c r="K9" s="48" t="s">
        <v>30</v>
      </c>
      <c r="L9" s="48" t="s">
        <v>31</v>
      </c>
      <c r="M9" s="48" t="s">
        <v>139</v>
      </c>
      <c r="N9" s="48" t="s">
        <v>140</v>
      </c>
      <c r="O9" s="48" t="s">
        <v>141</v>
      </c>
      <c r="P9" s="48" t="s">
        <v>142</v>
      </c>
      <c r="Q9" s="48" t="s">
        <v>133</v>
      </c>
      <c r="R9" s="48" t="s">
        <v>143</v>
      </c>
    </row>
    <row r="10" spans="1:18" s="5" customFormat="1" ht="14.25" x14ac:dyDescent="0.2">
      <c r="A10" s="52" t="s">
        <v>123</v>
      </c>
      <c r="B10" s="35" t="s">
        <v>22</v>
      </c>
      <c r="C10" s="35" t="s">
        <v>23</v>
      </c>
      <c r="D10" s="35" t="s">
        <v>7</v>
      </c>
      <c r="E10" s="35" t="s">
        <v>26</v>
      </c>
      <c r="F10" s="35" t="s">
        <v>28</v>
      </c>
      <c r="G10" s="35" t="s">
        <v>18</v>
      </c>
      <c r="H10" s="35" t="s">
        <v>136</v>
      </c>
      <c r="I10" s="35">
        <v>300</v>
      </c>
      <c r="J10" s="68">
        <v>0.3</v>
      </c>
      <c r="K10" s="49">
        <v>444132</v>
      </c>
      <c r="L10" s="53">
        <f>K10/1000</f>
        <v>444.13200000000001</v>
      </c>
      <c r="M10" s="79">
        <v>0</v>
      </c>
      <c r="N10" s="46">
        <v>0</v>
      </c>
      <c r="O10" s="35" t="s">
        <v>18</v>
      </c>
      <c r="P10" s="81" t="s">
        <v>33</v>
      </c>
      <c r="Q10" s="35" t="s">
        <v>12</v>
      </c>
      <c r="R10" s="46">
        <v>0</v>
      </c>
    </row>
    <row r="11" spans="1:18" s="4" customFormat="1" ht="14.25" x14ac:dyDescent="0.2">
      <c r="A11" s="52" t="s">
        <v>123</v>
      </c>
      <c r="B11" s="35" t="s">
        <v>22</v>
      </c>
      <c r="C11" s="35" t="s">
        <v>24</v>
      </c>
      <c r="D11" s="35" t="s">
        <v>25</v>
      </c>
      <c r="E11" s="35" t="s">
        <v>27</v>
      </c>
      <c r="F11" s="35" t="s">
        <v>28</v>
      </c>
      <c r="G11" s="35" t="s">
        <v>18</v>
      </c>
      <c r="H11" s="35" t="s">
        <v>137</v>
      </c>
      <c r="I11" s="35">
        <v>1600</v>
      </c>
      <c r="J11" s="68">
        <v>1.6</v>
      </c>
      <c r="K11" s="49">
        <v>12964800</v>
      </c>
      <c r="L11" s="53">
        <f>K11/1000</f>
        <v>12964.8</v>
      </c>
      <c r="M11" s="79">
        <v>0</v>
      </c>
      <c r="N11" s="80">
        <v>12964800</v>
      </c>
      <c r="O11" s="35" t="s">
        <v>18</v>
      </c>
      <c r="P11" s="81" t="s">
        <v>33</v>
      </c>
      <c r="Q11" s="35" t="s">
        <v>12</v>
      </c>
      <c r="R11" s="46">
        <v>0</v>
      </c>
    </row>
    <row r="12" spans="1:18" s="4" customFormat="1" x14ac:dyDescent="0.25">
      <c r="A12" s="31"/>
      <c r="B12" s="31"/>
      <c r="C12" s="33"/>
      <c r="D12" s="33"/>
      <c r="E12" s="33"/>
      <c r="F12" s="33"/>
      <c r="G12" s="33"/>
      <c r="H12" s="33"/>
      <c r="I12" s="33"/>
      <c r="J12" s="35"/>
      <c r="K12" s="35"/>
      <c r="L12" s="33"/>
    </row>
    <row r="13" spans="1:18" s="4" customFormat="1" x14ac:dyDescent="0.25">
      <c r="A13" s="31"/>
      <c r="B13" s="31"/>
      <c r="C13" s="33"/>
      <c r="D13" s="33"/>
      <c r="E13" s="33"/>
      <c r="F13" s="33"/>
      <c r="G13" s="33"/>
      <c r="H13" s="33"/>
      <c r="I13" s="33"/>
      <c r="J13" s="35"/>
      <c r="K13" s="35"/>
      <c r="L13" s="33"/>
    </row>
    <row r="14" spans="1:18" s="5" customFormat="1" x14ac:dyDescent="0.25">
      <c r="A14" s="31"/>
      <c r="B14" s="31"/>
      <c r="C14" s="33"/>
      <c r="D14" s="33"/>
      <c r="E14" s="33"/>
      <c r="F14" s="33"/>
      <c r="G14" s="33"/>
      <c r="H14" s="33"/>
      <c r="I14" s="33"/>
      <c r="J14" s="35"/>
      <c r="K14" s="35"/>
      <c r="L14" s="33"/>
    </row>
    <row r="15" spans="1:18" s="4" customFormat="1" x14ac:dyDescent="0.25">
      <c r="A15" s="31"/>
      <c r="B15" s="31"/>
      <c r="C15" s="33"/>
      <c r="D15" s="33"/>
      <c r="E15" s="33"/>
      <c r="F15" s="33"/>
      <c r="G15" s="33"/>
      <c r="H15" s="33"/>
      <c r="I15" s="33"/>
      <c r="J15" s="27"/>
      <c r="K15" s="27"/>
      <c r="L15" s="33"/>
    </row>
    <row r="16" spans="1:18" s="5" customFormat="1" x14ac:dyDescent="0.25">
      <c r="A16" s="31"/>
      <c r="B16" s="31"/>
      <c r="C16" s="33"/>
      <c r="D16" s="33"/>
      <c r="E16" s="33"/>
      <c r="F16" s="33"/>
      <c r="G16" s="33"/>
      <c r="H16" s="33"/>
      <c r="I16" s="33"/>
      <c r="J16" s="27"/>
      <c r="K16" s="27"/>
      <c r="L16" s="33"/>
    </row>
    <row r="17" spans="1:12" s="5" customFormat="1" x14ac:dyDescent="0.25">
      <c r="A17" s="31"/>
      <c r="B17" s="31"/>
      <c r="C17" s="33"/>
      <c r="D17" s="33"/>
      <c r="E17" s="33"/>
      <c r="F17" s="33"/>
      <c r="G17" s="33"/>
      <c r="H17" s="33"/>
      <c r="I17" s="33"/>
      <c r="J17"/>
      <c r="K17"/>
      <c r="L17" s="33"/>
    </row>
    <row r="18" spans="1:12" s="5" customFormat="1" x14ac:dyDescent="0.25">
      <c r="A18" s="31"/>
      <c r="B18" s="31"/>
      <c r="C18" s="33"/>
      <c r="D18" s="33"/>
      <c r="E18" s="33"/>
      <c r="F18" s="33"/>
      <c r="G18" s="33"/>
      <c r="H18" s="33"/>
      <c r="I18" s="33"/>
      <c r="J18"/>
      <c r="K18"/>
      <c r="L18" s="33"/>
    </row>
    <row r="19" spans="1:12" s="5" customFormat="1" x14ac:dyDescent="0.25">
      <c r="C19"/>
      <c r="H19" s="9"/>
      <c r="I19" s="9"/>
      <c r="J19" s="36"/>
      <c r="K19" s="36"/>
      <c r="L19"/>
    </row>
    <row r="20" spans="1:12" s="5" customFormat="1" ht="12.75" x14ac:dyDescent="0.2">
      <c r="C20" s="4"/>
      <c r="J20" s="37"/>
      <c r="K20" s="37"/>
    </row>
    <row r="21" spans="1:12" s="5" customFormat="1" ht="12.75" x14ac:dyDescent="0.2">
      <c r="C21" s="4"/>
      <c r="J21" s="37"/>
      <c r="K21" s="37"/>
    </row>
    <row r="22" spans="1:12" s="5" customFormat="1" ht="12.75" x14ac:dyDescent="0.2">
      <c r="C22" s="6"/>
      <c r="J22" s="37"/>
      <c r="K22" s="37"/>
      <c r="L22" s="10"/>
    </row>
    <row r="23" spans="1:12" s="5" customFormat="1" ht="12.75" x14ac:dyDescent="0.2">
      <c r="J23" s="37"/>
      <c r="K23" s="37"/>
    </row>
    <row r="24" spans="1:12" x14ac:dyDescent="0.25">
      <c r="L24" s="5"/>
    </row>
  </sheetData>
  <mergeCells count="3">
    <mergeCell ref="A2:R2"/>
    <mergeCell ref="A3:R3"/>
    <mergeCell ref="A4:R4"/>
  </mergeCells>
  <printOptions gridLines="1"/>
  <pageMargins left="0.32802083333333332" right="0.51" top="1.5" bottom="0.75" header="0.4" footer="0.3"/>
  <pageSetup scale="52" orientation="landscape" r:id="rId1"/>
  <headerFooter>
    <oddHeader>&amp;L&amp;"Arial Black,Regular"&amp;10The United Illuminating Company
Docket No. 21-08-03&amp;"-,Regular"&amp;11
&amp;C&amp;"Arial Black,Regular"&amp;10Order No. 18 UI Exhibit B1
&amp;R&amp;"Arial Black,Regular"&amp;10Page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view="pageLayout" zoomScale="90" zoomScaleNormal="80" zoomScalePageLayoutView="90" workbookViewId="0">
      <selection activeCell="G5" sqref="G5"/>
    </sheetView>
  </sheetViews>
  <sheetFormatPr defaultColWidth="9.140625" defaultRowHeight="12.75" x14ac:dyDescent="0.2"/>
  <cols>
    <col min="1" max="1" width="11.42578125" style="5" customWidth="1"/>
    <col min="2" max="2" width="9.28515625" style="5" customWidth="1"/>
    <col min="3" max="4" width="13.28515625" style="5" customWidth="1"/>
    <col min="5" max="5" width="16.5703125" style="5" customWidth="1"/>
    <col min="6" max="6" width="12.5703125" style="5" customWidth="1"/>
    <col min="7" max="7" width="10.140625" style="5" customWidth="1"/>
    <col min="8" max="8" width="21.140625" style="5" customWidth="1"/>
    <col min="9" max="9" width="14.7109375" style="5" customWidth="1"/>
    <col min="10" max="10" width="10" style="5" customWidth="1"/>
    <col min="11" max="11" width="17.28515625" style="5" customWidth="1"/>
    <col min="12" max="12" width="16.28515625" style="5" customWidth="1"/>
    <col min="13" max="13" width="16.28515625" style="17" customWidth="1"/>
    <col min="14" max="14" width="14.85546875" style="17" customWidth="1"/>
    <col min="15" max="15" width="9" style="17" customWidth="1"/>
    <col min="16" max="16" width="12.28515625" style="17" customWidth="1"/>
    <col min="17" max="17" width="12.5703125" style="17" customWidth="1"/>
    <col min="18" max="18" width="13.42578125" style="5" customWidth="1"/>
    <col min="19" max="16384" width="9.140625" style="5"/>
  </cols>
  <sheetData>
    <row r="1" spans="1:20" ht="15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20" s="11" customFormat="1" ht="18.75" x14ac:dyDescent="0.4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14"/>
      <c r="T2" s="14"/>
    </row>
    <row r="3" spans="1:20" s="11" customFormat="1" ht="18.75" x14ac:dyDescent="0.4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4"/>
      <c r="T3" s="14"/>
    </row>
    <row r="4" spans="1:20" s="11" customFormat="1" ht="18.75" x14ac:dyDescent="0.4">
      <c r="A4" s="85" t="s">
        <v>32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14"/>
      <c r="T4" s="14"/>
    </row>
    <row r="5" spans="1:20" s="11" customFormat="1" ht="15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34"/>
      <c r="N5" s="12"/>
      <c r="O5" s="13"/>
      <c r="P5" s="15"/>
      <c r="Q5" s="15"/>
      <c r="R5" s="14"/>
      <c r="S5" s="14"/>
      <c r="T5" s="14"/>
    </row>
    <row r="6" spans="1:20" customFormat="1" ht="15" x14ac:dyDescent="0.25">
      <c r="A6" s="1"/>
      <c r="B6" s="1"/>
      <c r="C6" s="1"/>
      <c r="D6" s="1"/>
      <c r="E6" s="1"/>
      <c r="J6" s="27"/>
      <c r="K6" s="43" t="s">
        <v>15</v>
      </c>
      <c r="L6" s="44">
        <v>4.5</v>
      </c>
      <c r="N6" s="2"/>
      <c r="O6" s="2"/>
    </row>
    <row r="7" spans="1:20" customFormat="1" ht="15.75" thickBot="1" x14ac:dyDescent="0.3">
      <c r="A7" s="1"/>
      <c r="B7" s="1"/>
      <c r="C7" s="1"/>
      <c r="D7" s="1"/>
      <c r="E7" s="1"/>
      <c r="J7" s="54"/>
      <c r="K7" s="55" t="s">
        <v>17</v>
      </c>
      <c r="L7" s="56">
        <v>2</v>
      </c>
      <c r="N7" s="2"/>
      <c r="O7" s="2"/>
    </row>
    <row r="8" spans="1:20" customFormat="1" ht="15" x14ac:dyDescent="0.25">
      <c r="A8" s="1"/>
      <c r="B8" s="1"/>
      <c r="C8" s="1"/>
      <c r="D8" s="1"/>
      <c r="E8" s="1"/>
      <c r="J8" s="27"/>
      <c r="K8" s="45" t="s">
        <v>120</v>
      </c>
      <c r="L8" s="46">
        <v>2.5</v>
      </c>
      <c r="N8" s="2"/>
      <c r="O8" s="2"/>
    </row>
    <row r="9" spans="1:20" customFormat="1" ht="75" x14ac:dyDescent="0.25">
      <c r="A9" s="48" t="s">
        <v>121</v>
      </c>
      <c r="B9" s="48" t="s">
        <v>21</v>
      </c>
      <c r="C9" s="48" t="s">
        <v>127</v>
      </c>
      <c r="D9" s="48" t="s">
        <v>0</v>
      </c>
      <c r="E9" s="48" t="s">
        <v>1</v>
      </c>
      <c r="F9" s="48" t="s">
        <v>19</v>
      </c>
      <c r="G9" s="48" t="s">
        <v>39</v>
      </c>
      <c r="H9" s="48" t="s">
        <v>138</v>
      </c>
      <c r="I9" s="48" t="s">
        <v>29</v>
      </c>
      <c r="J9" s="48" t="s">
        <v>2</v>
      </c>
      <c r="K9" s="48" t="s">
        <v>30</v>
      </c>
      <c r="L9" s="48" t="s">
        <v>31</v>
      </c>
      <c r="M9" s="48" t="s">
        <v>139</v>
      </c>
      <c r="N9" s="48" t="s">
        <v>140</v>
      </c>
      <c r="O9" s="48" t="s">
        <v>141</v>
      </c>
      <c r="P9" s="48" t="s">
        <v>142</v>
      </c>
      <c r="Q9" s="48" t="s">
        <v>133</v>
      </c>
      <c r="R9" s="48" t="s">
        <v>143</v>
      </c>
      <c r="S9" s="2"/>
      <c r="T9" s="2"/>
    </row>
    <row r="10" spans="1:20" customFormat="1" ht="15" x14ac:dyDescent="0.25">
      <c r="A10" s="35" t="s">
        <v>122</v>
      </c>
      <c r="B10" s="35" t="s">
        <v>34</v>
      </c>
      <c r="C10" s="35" t="s">
        <v>35</v>
      </c>
      <c r="D10" s="39" t="s">
        <v>41</v>
      </c>
      <c r="E10" s="35" t="s">
        <v>37</v>
      </c>
      <c r="F10" s="35" t="s">
        <v>38</v>
      </c>
      <c r="G10" s="35" t="s">
        <v>33</v>
      </c>
      <c r="H10" s="35" t="s">
        <v>136</v>
      </c>
      <c r="I10" s="40">
        <v>2000</v>
      </c>
      <c r="J10" s="68">
        <v>2</v>
      </c>
      <c r="K10" s="49">
        <v>2960880</v>
      </c>
      <c r="L10" s="50">
        <v>2960.88</v>
      </c>
      <c r="M10" s="46">
        <v>0</v>
      </c>
      <c r="N10" s="46">
        <v>0</v>
      </c>
      <c r="O10" s="35" t="s">
        <v>18</v>
      </c>
      <c r="P10" s="81" t="s">
        <v>18</v>
      </c>
      <c r="Q10" s="42">
        <v>45641</v>
      </c>
      <c r="R10" s="46">
        <f>J10</f>
        <v>2</v>
      </c>
      <c r="S10" s="2"/>
      <c r="T10" s="2"/>
    </row>
    <row r="11" spans="1:20" customFormat="1" ht="15" x14ac:dyDescent="0.25">
      <c r="A11" s="35" t="s">
        <v>123</v>
      </c>
      <c r="B11" s="35" t="s">
        <v>34</v>
      </c>
      <c r="C11" s="38" t="s">
        <v>36</v>
      </c>
      <c r="D11" s="39" t="s">
        <v>6</v>
      </c>
      <c r="E11" s="38" t="s">
        <v>57</v>
      </c>
      <c r="F11" s="38" t="s">
        <v>38</v>
      </c>
      <c r="G11" s="38" t="s">
        <v>18</v>
      </c>
      <c r="H11" s="35" t="s">
        <v>137</v>
      </c>
      <c r="I11" s="41">
        <v>2000</v>
      </c>
      <c r="J11" s="76">
        <v>2</v>
      </c>
      <c r="K11" s="51">
        <v>4188700</v>
      </c>
      <c r="L11" s="50">
        <v>4188.7</v>
      </c>
      <c r="M11" s="46">
        <v>0</v>
      </c>
      <c r="N11" s="46">
        <v>0</v>
      </c>
      <c r="O11" s="35" t="s">
        <v>18</v>
      </c>
      <c r="P11" s="81" t="s">
        <v>33</v>
      </c>
      <c r="Q11" s="35" t="s">
        <v>12</v>
      </c>
      <c r="R11" s="46">
        <f>IF(A11="Selected",R10+J11,R10)</f>
        <v>2</v>
      </c>
      <c r="S11" s="2"/>
      <c r="T11" s="2"/>
    </row>
    <row r="12" spans="1:20" customFormat="1" ht="15" x14ac:dyDescent="0.25">
      <c r="A12" s="31"/>
      <c r="B12" s="31"/>
      <c r="C12" s="33"/>
      <c r="D12" s="33"/>
      <c r="E12" s="33"/>
      <c r="F12" s="33"/>
      <c r="G12" s="33"/>
      <c r="H12" s="33"/>
      <c r="I12" s="33"/>
      <c r="J12" s="33"/>
      <c r="K12" s="35"/>
      <c r="L12" s="35"/>
      <c r="M12" s="33"/>
      <c r="N12" s="2"/>
      <c r="O12" s="2"/>
    </row>
    <row r="13" spans="1:20" s="11" customFormat="1" ht="15" x14ac:dyDescent="0.25">
      <c r="A13"/>
      <c r="B13"/>
      <c r="C13"/>
      <c r="D13"/>
      <c r="E13"/>
      <c r="F13"/>
      <c r="G13"/>
      <c r="H13"/>
      <c r="I13"/>
      <c r="K13" s="47"/>
      <c r="L13" s="35"/>
      <c r="M13" s="12"/>
      <c r="N13" s="12"/>
      <c r="O13" s="18"/>
      <c r="P13" s="12"/>
      <c r="Q13" s="12"/>
      <c r="R13" s="14"/>
      <c r="S13" s="14"/>
      <c r="T13" s="14"/>
    </row>
    <row r="14" spans="1:20" s="22" customFormat="1" ht="15" x14ac:dyDescent="0.25">
      <c r="A14"/>
      <c r="B14"/>
      <c r="C14"/>
      <c r="D14"/>
      <c r="E14"/>
      <c r="F14"/>
      <c r="G14"/>
      <c r="H14"/>
      <c r="I14"/>
      <c r="K14" s="47"/>
      <c r="L14" s="35"/>
      <c r="M14" s="19"/>
      <c r="N14" s="19"/>
      <c r="O14" s="19"/>
      <c r="P14" s="20"/>
      <c r="Q14" s="20"/>
      <c r="R14" s="21"/>
      <c r="S14" s="21"/>
      <c r="T14" s="21"/>
    </row>
    <row r="15" spans="1:20" s="16" customFormat="1" ht="15" x14ac:dyDescent="0.25">
      <c r="A15"/>
      <c r="B15"/>
      <c r="C15"/>
      <c r="D15"/>
      <c r="E15"/>
      <c r="F15"/>
      <c r="G15"/>
      <c r="H15"/>
      <c r="I15"/>
      <c r="M15" s="23"/>
      <c r="N15" s="23"/>
      <c r="O15" s="23"/>
      <c r="P15" s="23"/>
      <c r="Q15" s="23"/>
    </row>
    <row r="16" spans="1:20" ht="15" x14ac:dyDescent="0.25">
      <c r="A16"/>
      <c r="B16"/>
      <c r="C16"/>
      <c r="D16"/>
      <c r="E16"/>
      <c r="F16"/>
      <c r="G16"/>
      <c r="H16"/>
      <c r="I16"/>
      <c r="J16"/>
      <c r="K16"/>
      <c r="L16"/>
      <c r="M16" s="3"/>
      <c r="N16" s="3"/>
      <c r="O16" s="3"/>
    </row>
    <row r="17" spans="1:17" ht="15" x14ac:dyDescent="0.25">
      <c r="A17"/>
      <c r="B17"/>
      <c r="C17"/>
      <c r="D17"/>
      <c r="E17"/>
      <c r="F17"/>
      <c r="G17"/>
      <c r="H17"/>
      <c r="I17"/>
      <c r="J17"/>
      <c r="K17"/>
      <c r="L17"/>
      <c r="M17" s="3"/>
      <c r="N17" s="3"/>
      <c r="O17" s="3"/>
    </row>
    <row r="18" spans="1:17" ht="15" x14ac:dyDescent="0.25">
      <c r="A18"/>
      <c r="B18"/>
      <c r="C18"/>
      <c r="D18"/>
      <c r="E18"/>
      <c r="F18"/>
      <c r="G18"/>
      <c r="H18"/>
      <c r="I18"/>
      <c r="J18"/>
      <c r="K18"/>
      <c r="L18"/>
      <c r="M18" s="3"/>
      <c r="N18" s="3"/>
      <c r="O18" s="3"/>
    </row>
    <row r="19" spans="1:17" ht="15" x14ac:dyDescent="0.25">
      <c r="A19"/>
      <c r="B19"/>
      <c r="C19"/>
      <c r="D19"/>
      <c r="E19"/>
      <c r="F19"/>
      <c r="G19"/>
      <c r="H19"/>
      <c r="I19"/>
      <c r="J19"/>
      <c r="K19"/>
      <c r="L19"/>
      <c r="M19" s="3"/>
      <c r="N19" s="3"/>
      <c r="O19" s="3"/>
    </row>
    <row r="20" spans="1:17" ht="15" x14ac:dyDescent="0.25">
      <c r="A20"/>
      <c r="B20"/>
      <c r="C20"/>
      <c r="D20"/>
      <c r="E20"/>
      <c r="F20"/>
      <c r="G20"/>
      <c r="H20"/>
      <c r="I20"/>
      <c r="J20"/>
      <c r="K20"/>
      <c r="L20"/>
      <c r="M20" s="3"/>
      <c r="N20" s="3"/>
      <c r="O20" s="3"/>
    </row>
    <row r="21" spans="1:17" ht="15" x14ac:dyDescent="0.25">
      <c r="A21"/>
      <c r="B21"/>
      <c r="C21"/>
      <c r="D21"/>
      <c r="E21"/>
      <c r="F21"/>
      <c r="G21"/>
      <c r="H21"/>
      <c r="I21"/>
      <c r="J21"/>
      <c r="K21"/>
      <c r="L21"/>
      <c r="M21" s="3"/>
      <c r="N21" s="3"/>
      <c r="O21" s="3"/>
    </row>
    <row r="22" spans="1:17" ht="15" x14ac:dyDescent="0.25">
      <c r="A22"/>
      <c r="B22"/>
      <c r="C22"/>
      <c r="D22"/>
      <c r="E22"/>
      <c r="F22"/>
      <c r="G22"/>
      <c r="H22"/>
      <c r="I22"/>
      <c r="J22"/>
      <c r="K22"/>
      <c r="L22"/>
      <c r="M22" s="3"/>
      <c r="N22" s="3"/>
      <c r="O22" s="3"/>
    </row>
    <row r="23" spans="1:17" ht="15" x14ac:dyDescent="0.25">
      <c r="A23"/>
      <c r="B23"/>
      <c r="C23"/>
      <c r="D23"/>
      <c r="E23"/>
      <c r="F23"/>
      <c r="G23"/>
      <c r="H23"/>
      <c r="I23"/>
      <c r="J23"/>
      <c r="K23"/>
      <c r="L23"/>
      <c r="M23" s="3"/>
      <c r="N23" s="3"/>
      <c r="O23" s="3"/>
    </row>
    <row r="24" spans="1:17" ht="15" x14ac:dyDescent="0.25">
      <c r="A24"/>
      <c r="B24"/>
      <c r="C24"/>
      <c r="D24"/>
      <c r="E24"/>
      <c r="F24"/>
      <c r="G24"/>
      <c r="H24"/>
      <c r="I24"/>
      <c r="J24"/>
      <c r="K24"/>
      <c r="L24"/>
      <c r="M24" s="3"/>
      <c r="N24" s="3"/>
      <c r="O24" s="3"/>
    </row>
    <row r="25" spans="1:17" x14ac:dyDescent="0.2">
      <c r="F25" s="7"/>
      <c r="G25" s="25"/>
      <c r="H25" s="25"/>
      <c r="I25" s="25"/>
      <c r="J25" s="29"/>
      <c r="L25" s="4"/>
      <c r="M25" s="3"/>
      <c r="N25" s="3"/>
      <c r="O25" s="3"/>
    </row>
    <row r="26" spans="1:17" x14ac:dyDescent="0.2">
      <c r="L26" s="4"/>
      <c r="M26" s="3"/>
      <c r="N26" s="3"/>
      <c r="O26" s="3"/>
    </row>
    <row r="27" spans="1:17" x14ac:dyDescent="0.2">
      <c r="L27" s="4"/>
      <c r="M27" s="3"/>
      <c r="N27" s="3"/>
      <c r="O27" s="3"/>
    </row>
    <row r="28" spans="1:17" x14ac:dyDescent="0.2">
      <c r="L28" s="4"/>
      <c r="M28" s="3"/>
      <c r="N28" s="3"/>
      <c r="O28" s="3"/>
    </row>
    <row r="29" spans="1:17" x14ac:dyDescent="0.2">
      <c r="L29" s="4"/>
      <c r="M29" s="3"/>
      <c r="N29" s="3"/>
      <c r="O29" s="3"/>
    </row>
    <row r="30" spans="1:17" x14ac:dyDescent="0.2">
      <c r="L30" s="4"/>
      <c r="M30" s="3"/>
      <c r="N30" s="3"/>
      <c r="O30" s="3"/>
    </row>
    <row r="31" spans="1:17" s="4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M31" s="3"/>
      <c r="N31" s="3"/>
      <c r="O31" s="3"/>
      <c r="P31" s="3"/>
      <c r="Q31" s="3"/>
    </row>
    <row r="32" spans="1:17" s="4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M32" s="3"/>
      <c r="N32" s="3"/>
      <c r="O32" s="3"/>
      <c r="P32" s="3"/>
      <c r="Q32" s="3"/>
    </row>
    <row r="33" spans="1:17" s="4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8"/>
      <c r="M33" s="24"/>
      <c r="N33" s="3"/>
      <c r="O33" s="3"/>
      <c r="P33" s="3"/>
      <c r="Q33" s="3"/>
    </row>
    <row r="34" spans="1:17" s="4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M34" s="3"/>
      <c r="N34" s="3"/>
      <c r="O34" s="3"/>
      <c r="P34" s="3"/>
      <c r="Q34" s="3"/>
    </row>
    <row r="35" spans="1:17" s="4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M35" s="3"/>
      <c r="N35" s="3"/>
      <c r="O35" s="3"/>
      <c r="P35" s="3"/>
      <c r="Q35" s="3"/>
    </row>
    <row r="36" spans="1:17" s="4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0"/>
      <c r="M36" s="10"/>
      <c r="N36" s="10"/>
      <c r="O36" s="3"/>
      <c r="P36" s="3"/>
      <c r="Q36" s="3"/>
    </row>
    <row r="37" spans="1:17" s="4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10"/>
      <c r="M37" s="10"/>
      <c r="N37" s="10"/>
      <c r="O37" s="3"/>
      <c r="P37" s="3"/>
      <c r="Q37" s="3"/>
    </row>
    <row r="38" spans="1:17" s="4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8"/>
      <c r="M38" s="24"/>
      <c r="N38" s="3"/>
      <c r="O38" s="3"/>
      <c r="P38" s="3"/>
      <c r="Q38" s="3"/>
    </row>
    <row r="39" spans="1:17" s="4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8"/>
      <c r="M39" s="24"/>
      <c r="N39" s="3"/>
      <c r="O39" s="3"/>
      <c r="P39" s="3"/>
      <c r="Q39" s="3"/>
    </row>
    <row r="40" spans="1:17" s="4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3"/>
      <c r="M40" s="3"/>
      <c r="N40" s="3"/>
      <c r="O40" s="3"/>
      <c r="P40" s="3"/>
      <c r="Q40" s="3"/>
    </row>
    <row r="41" spans="1:17" s="4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3"/>
      <c r="M41" s="3"/>
      <c r="N41" s="3"/>
      <c r="O41" s="3"/>
      <c r="P41" s="3"/>
      <c r="Q41" s="3"/>
    </row>
    <row r="42" spans="1:17" s="4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3"/>
      <c r="M42" s="3"/>
      <c r="N42" s="3"/>
      <c r="O42" s="3"/>
      <c r="P42" s="3"/>
      <c r="Q42" s="3"/>
    </row>
    <row r="43" spans="1:17" s="4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3"/>
      <c r="M43" s="3"/>
      <c r="N43" s="3"/>
      <c r="O43" s="3"/>
      <c r="P43" s="3"/>
      <c r="Q43" s="3"/>
    </row>
    <row r="44" spans="1:17" s="4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M44" s="3"/>
      <c r="N44" s="3"/>
      <c r="O44" s="3"/>
      <c r="P44" s="3"/>
      <c r="Q44" s="3"/>
    </row>
    <row r="45" spans="1:17" s="4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M45" s="3"/>
      <c r="N45" s="3"/>
      <c r="O45" s="3"/>
      <c r="P45" s="3"/>
      <c r="Q45" s="3"/>
    </row>
    <row r="46" spans="1:17" x14ac:dyDescent="0.2">
      <c r="L46" s="4"/>
      <c r="M46" s="3"/>
      <c r="N46" s="3"/>
      <c r="O46" s="3"/>
    </row>
  </sheetData>
  <mergeCells count="3">
    <mergeCell ref="A2:R2"/>
    <mergeCell ref="A3:R3"/>
    <mergeCell ref="A4:R4"/>
  </mergeCells>
  <printOptions gridLines="1"/>
  <pageMargins left="0.32802083333333332" right="0.51" top="1.5" bottom="0.75" header="0.4" footer="0.3"/>
  <pageSetup scale="52" orientation="landscape" r:id="rId1"/>
  <headerFooter>
    <oddHeader>&amp;L&amp;"Arial Black,Regular"&amp;10The United Illuminating Company
Docket No. 21-08-03&amp;"-,Regular"&amp;11
&amp;C&amp;"Arial Black,Regular"&amp;10Order No. 18 UI Exhibit B1
&amp;R&amp;"Arial Black,Regular"&amp;10Page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41"/>
  <sheetViews>
    <sheetView view="pageLayout" zoomScale="80" zoomScaleNormal="85" zoomScalePageLayoutView="80" workbookViewId="0">
      <selection activeCell="E5" sqref="E5"/>
    </sheetView>
  </sheetViews>
  <sheetFormatPr defaultColWidth="9.140625" defaultRowHeight="12.75" x14ac:dyDescent="0.2"/>
  <cols>
    <col min="1" max="1" width="11" style="5" customWidth="1"/>
    <col min="2" max="2" width="12.5703125" style="5" customWidth="1"/>
    <col min="3" max="3" width="13.140625" style="5" customWidth="1"/>
    <col min="4" max="4" width="16.42578125" style="5" customWidth="1"/>
    <col min="5" max="5" width="18.42578125" style="5" customWidth="1"/>
    <col min="6" max="6" width="13.7109375" style="5" customWidth="1"/>
    <col min="7" max="7" width="10.7109375" style="5" customWidth="1"/>
    <col min="8" max="8" width="23.7109375" style="5" customWidth="1"/>
    <col min="9" max="9" width="13.42578125" style="5" customWidth="1"/>
    <col min="10" max="10" width="14.85546875" style="5" customWidth="1"/>
    <col min="11" max="11" width="16.140625" style="5" customWidth="1"/>
    <col min="12" max="12" width="15.7109375" style="5" customWidth="1"/>
    <col min="13" max="13" width="15.85546875" style="5" customWidth="1"/>
    <col min="14" max="14" width="16.7109375" style="5" customWidth="1"/>
    <col min="15" max="15" width="13.140625" style="5" customWidth="1"/>
    <col min="16" max="17" width="14.5703125" style="5" customWidth="1"/>
    <col min="18" max="18" width="15.85546875" style="5" customWidth="1"/>
    <col min="19" max="52" width="9.140625" style="5"/>
    <col min="53" max="53" width="15.42578125" style="5" customWidth="1"/>
    <col min="54" max="16384" width="9.140625" style="5"/>
  </cols>
  <sheetData>
    <row r="1" spans="1:26" ht="15" x14ac:dyDescent="0.25">
      <c r="A1"/>
      <c r="B1"/>
      <c r="C1"/>
      <c r="D1"/>
      <c r="E1"/>
      <c r="F1"/>
      <c r="G1"/>
      <c r="H1"/>
      <c r="I1"/>
      <c r="J1"/>
      <c r="K1"/>
      <c r="L1"/>
      <c r="M1"/>
      <c r="N1" s="17"/>
      <c r="O1" s="17"/>
      <c r="P1" s="17"/>
      <c r="Q1" s="17"/>
    </row>
    <row r="2" spans="1:26" s="11" customFormat="1" ht="18.75" x14ac:dyDescent="0.4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14"/>
      <c r="T2" s="14"/>
    </row>
    <row r="3" spans="1:26" s="11" customFormat="1" ht="18.75" x14ac:dyDescent="0.4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4"/>
      <c r="T3" s="14"/>
    </row>
    <row r="4" spans="1:26" s="11" customFormat="1" ht="18.75" x14ac:dyDescent="0.4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14"/>
      <c r="T4" s="14"/>
    </row>
    <row r="5" spans="1:26" s="11" customFormat="1" ht="15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34"/>
      <c r="N5" s="12"/>
      <c r="O5" s="13"/>
      <c r="P5" s="15"/>
      <c r="Q5" s="15"/>
      <c r="R5" s="14"/>
      <c r="S5" s="14"/>
      <c r="T5" s="14"/>
    </row>
    <row r="6" spans="1:26" customFormat="1" ht="15" x14ac:dyDescent="0.25">
      <c r="A6" s="1"/>
      <c r="B6" s="1"/>
      <c r="C6" s="1"/>
      <c r="D6" s="1"/>
      <c r="E6" s="1"/>
      <c r="J6" s="5"/>
      <c r="K6" s="5"/>
      <c r="L6" s="5"/>
      <c r="N6" s="2"/>
      <c r="O6" s="2"/>
      <c r="P6" s="73" t="s">
        <v>15</v>
      </c>
      <c r="Q6" s="70">
        <v>3</v>
      </c>
    </row>
    <row r="7" spans="1:26" customFormat="1" ht="15" x14ac:dyDescent="0.25">
      <c r="A7" s="1"/>
      <c r="B7" s="1"/>
      <c r="C7" s="1"/>
      <c r="D7" s="1"/>
      <c r="E7" s="1"/>
      <c r="J7" s="5"/>
      <c r="K7" s="5"/>
      <c r="L7" s="5"/>
      <c r="N7" s="2"/>
      <c r="O7" s="2"/>
      <c r="P7" s="73" t="s">
        <v>118</v>
      </c>
      <c r="Q7" s="70">
        <v>2.5</v>
      </c>
    </row>
    <row r="8" spans="1:26" customFormat="1" ht="15.75" thickBot="1" x14ac:dyDescent="0.3">
      <c r="A8" s="1"/>
      <c r="B8" s="1"/>
      <c r="C8" s="1"/>
      <c r="D8" s="1"/>
      <c r="E8" s="1"/>
      <c r="J8" s="5"/>
      <c r="K8" s="5"/>
      <c r="L8" s="5"/>
      <c r="N8" s="2"/>
      <c r="O8" s="2"/>
      <c r="P8" s="55" t="s">
        <v>17</v>
      </c>
      <c r="Q8" s="71">
        <v>4.2329999999999997</v>
      </c>
    </row>
    <row r="9" spans="1:26" customFormat="1" ht="15" x14ac:dyDescent="0.25">
      <c r="A9" s="1"/>
      <c r="B9" s="1"/>
      <c r="C9" s="1"/>
      <c r="D9" s="1"/>
      <c r="E9" s="1"/>
      <c r="J9" s="5"/>
      <c r="K9" s="5"/>
      <c r="L9" s="5"/>
      <c r="N9" s="2"/>
      <c r="O9" s="2"/>
      <c r="P9" s="45" t="s">
        <v>16</v>
      </c>
      <c r="Q9" s="68">
        <f>(Q6+Q7)-Q8</f>
        <v>1.2670000000000003</v>
      </c>
    </row>
    <row r="10" spans="1:26" customFormat="1" ht="75" x14ac:dyDescent="0.25">
      <c r="A10" s="48" t="s">
        <v>121</v>
      </c>
      <c r="B10" s="48" t="s">
        <v>21</v>
      </c>
      <c r="C10" s="48" t="s">
        <v>127</v>
      </c>
      <c r="D10" s="48" t="s">
        <v>0</v>
      </c>
      <c r="E10" s="48" t="s">
        <v>1</v>
      </c>
      <c r="F10" s="48" t="s">
        <v>19</v>
      </c>
      <c r="G10" s="48" t="s">
        <v>39</v>
      </c>
      <c r="H10" s="48" t="s">
        <v>138</v>
      </c>
      <c r="I10" s="48" t="s">
        <v>130</v>
      </c>
      <c r="J10" s="48" t="s">
        <v>131</v>
      </c>
      <c r="K10" s="48" t="s">
        <v>30</v>
      </c>
      <c r="L10" s="48" t="s">
        <v>31</v>
      </c>
      <c r="M10" s="48" t="s">
        <v>139</v>
      </c>
      <c r="N10" s="48" t="s">
        <v>140</v>
      </c>
      <c r="O10" s="48" t="s">
        <v>141</v>
      </c>
      <c r="P10" s="48" t="s">
        <v>142</v>
      </c>
      <c r="Q10" s="48" t="s">
        <v>128</v>
      </c>
      <c r="R10" s="48" t="s">
        <v>143</v>
      </c>
      <c r="S10" s="2"/>
      <c r="T10" s="2"/>
    </row>
    <row r="11" spans="1:26" s="58" customFormat="1" ht="14.25" customHeight="1" x14ac:dyDescent="0.25">
      <c r="A11" s="77" t="s">
        <v>122</v>
      </c>
      <c r="B11" s="35" t="s">
        <v>34</v>
      </c>
      <c r="C11" s="35" t="s">
        <v>42</v>
      </c>
      <c r="D11" s="39" t="s">
        <v>5</v>
      </c>
      <c r="E11" s="35" t="s">
        <v>57</v>
      </c>
      <c r="F11" s="35" t="s">
        <v>38</v>
      </c>
      <c r="G11" s="35" t="s">
        <v>18</v>
      </c>
      <c r="H11" s="77" t="s">
        <v>136</v>
      </c>
      <c r="I11" s="66">
        <v>600</v>
      </c>
      <c r="J11" s="69">
        <f>I11/1000</f>
        <v>0.6</v>
      </c>
      <c r="K11" s="49">
        <v>888264</v>
      </c>
      <c r="L11" s="50">
        <f>K11/1000</f>
        <v>888.26400000000001</v>
      </c>
      <c r="M11" s="46">
        <v>0</v>
      </c>
      <c r="N11" s="46">
        <v>0</v>
      </c>
      <c r="O11" s="77" t="s">
        <v>18</v>
      </c>
      <c r="P11" s="82" t="s">
        <v>18</v>
      </c>
      <c r="Q11" s="42">
        <v>45291</v>
      </c>
      <c r="R11" s="68">
        <f>J11</f>
        <v>0.6</v>
      </c>
      <c r="S11" s="57"/>
      <c r="T11" s="57"/>
    </row>
    <row r="12" spans="1:26" s="58" customFormat="1" ht="14.25" customHeight="1" x14ac:dyDescent="0.25">
      <c r="A12" s="77" t="s">
        <v>122</v>
      </c>
      <c r="B12" s="35" t="s">
        <v>34</v>
      </c>
      <c r="C12" s="38" t="s">
        <v>43</v>
      </c>
      <c r="D12" s="39" t="s">
        <v>3</v>
      </c>
      <c r="E12" s="38" t="s">
        <v>58</v>
      </c>
      <c r="F12" s="38" t="s">
        <v>38</v>
      </c>
      <c r="G12" s="38" t="s">
        <v>18</v>
      </c>
      <c r="H12" s="35" t="s">
        <v>144</v>
      </c>
      <c r="I12" s="67">
        <v>400</v>
      </c>
      <c r="J12" s="69">
        <f t="shared" ref="J12:J23" si="0">I12/1000</f>
        <v>0.4</v>
      </c>
      <c r="K12" s="51">
        <v>592176</v>
      </c>
      <c r="L12" s="50">
        <f t="shared" ref="L12:L23" si="1">K12/1000</f>
        <v>592.17600000000004</v>
      </c>
      <c r="M12" s="46">
        <v>0</v>
      </c>
      <c r="N12" s="46">
        <v>0</v>
      </c>
      <c r="O12" s="77" t="s">
        <v>18</v>
      </c>
      <c r="P12" s="82" t="s">
        <v>18</v>
      </c>
      <c r="Q12" s="42">
        <v>45200</v>
      </c>
      <c r="R12" s="68">
        <f>IF(A12="Selected",R11+J12,R11)</f>
        <v>1</v>
      </c>
      <c r="S12" s="57"/>
      <c r="T12" s="57"/>
    </row>
    <row r="13" spans="1:26" s="58" customFormat="1" ht="14.25" customHeight="1" x14ac:dyDescent="0.25">
      <c r="A13" s="77" t="s">
        <v>122</v>
      </c>
      <c r="B13" s="35" t="s">
        <v>22</v>
      </c>
      <c r="C13" s="35" t="s">
        <v>44</v>
      </c>
      <c r="D13" s="35" t="s">
        <v>5</v>
      </c>
      <c r="E13" s="35" t="s">
        <v>57</v>
      </c>
      <c r="F13" s="35" t="s">
        <v>38</v>
      </c>
      <c r="G13" s="35" t="s">
        <v>18</v>
      </c>
      <c r="H13" s="35" t="s">
        <v>136</v>
      </c>
      <c r="I13" s="66">
        <v>400</v>
      </c>
      <c r="J13" s="69">
        <f t="shared" si="0"/>
        <v>0.4</v>
      </c>
      <c r="K13" s="49">
        <v>592176</v>
      </c>
      <c r="L13" s="50">
        <f t="shared" si="1"/>
        <v>592.17600000000004</v>
      </c>
      <c r="M13" s="46">
        <v>0</v>
      </c>
      <c r="N13" s="46">
        <v>0</v>
      </c>
      <c r="O13" s="77" t="s">
        <v>18</v>
      </c>
      <c r="P13" s="82" t="s">
        <v>18</v>
      </c>
      <c r="Q13" s="42">
        <v>45824</v>
      </c>
      <c r="R13" s="68">
        <f>IF(A13="Selected",R12+J13,R12)</f>
        <v>1.4</v>
      </c>
      <c r="S13" s="59"/>
      <c r="T13" s="60"/>
      <c r="U13" s="59"/>
      <c r="V13" s="61"/>
      <c r="W13" s="62"/>
      <c r="X13" s="57"/>
      <c r="Y13" s="57"/>
      <c r="Z13" s="57"/>
    </row>
    <row r="14" spans="1:26" s="65" customFormat="1" ht="14.25" customHeight="1" x14ac:dyDescent="0.25">
      <c r="A14" s="77" t="s">
        <v>122</v>
      </c>
      <c r="B14" s="35" t="s">
        <v>22</v>
      </c>
      <c r="C14" s="35" t="s">
        <v>45</v>
      </c>
      <c r="D14" s="35" t="s">
        <v>5</v>
      </c>
      <c r="E14" s="35" t="s">
        <v>57</v>
      </c>
      <c r="F14" s="38" t="s">
        <v>38</v>
      </c>
      <c r="G14" s="35" t="s">
        <v>18</v>
      </c>
      <c r="H14" s="35" t="s">
        <v>136</v>
      </c>
      <c r="I14" s="66">
        <v>435</v>
      </c>
      <c r="J14" s="69">
        <f t="shared" si="0"/>
        <v>0.435</v>
      </c>
      <c r="K14" s="49">
        <v>643991.4</v>
      </c>
      <c r="L14" s="50">
        <f t="shared" si="1"/>
        <v>643.9914</v>
      </c>
      <c r="M14" s="46">
        <v>0</v>
      </c>
      <c r="N14" s="46">
        <v>0</v>
      </c>
      <c r="O14" s="77" t="s">
        <v>18</v>
      </c>
      <c r="P14" s="82" t="s">
        <v>18</v>
      </c>
      <c r="Q14" s="42">
        <v>45824</v>
      </c>
      <c r="R14" s="68">
        <f t="shared" ref="R14:R23" si="2">IF(A14="Selected",R13+J14,R13)</f>
        <v>1.835</v>
      </c>
      <c r="S14" s="63"/>
      <c r="T14" s="64"/>
      <c r="U14" s="64"/>
      <c r="V14" s="64"/>
      <c r="W14" s="64"/>
    </row>
    <row r="15" spans="1:26" s="27" customFormat="1" ht="14.25" customHeight="1" x14ac:dyDescent="0.2">
      <c r="A15" s="77" t="s">
        <v>122</v>
      </c>
      <c r="B15" s="35" t="s">
        <v>34</v>
      </c>
      <c r="C15" s="35" t="s">
        <v>46</v>
      </c>
      <c r="D15" s="35" t="s">
        <v>11</v>
      </c>
      <c r="E15" s="35" t="s">
        <v>37</v>
      </c>
      <c r="F15" s="35" t="s">
        <v>38</v>
      </c>
      <c r="G15" s="35" t="s">
        <v>18</v>
      </c>
      <c r="H15" s="35" t="s">
        <v>137</v>
      </c>
      <c r="I15" s="66">
        <v>250</v>
      </c>
      <c r="J15" s="69">
        <f t="shared" si="0"/>
        <v>0.25</v>
      </c>
      <c r="K15" s="49">
        <v>397295</v>
      </c>
      <c r="L15" s="50">
        <f t="shared" si="1"/>
        <v>397.29500000000002</v>
      </c>
      <c r="M15" s="49">
        <v>3494192</v>
      </c>
      <c r="N15" s="46">
        <v>0</v>
      </c>
      <c r="O15" s="77" t="s">
        <v>18</v>
      </c>
      <c r="P15" s="82" t="s">
        <v>18</v>
      </c>
      <c r="Q15" s="42">
        <v>44986</v>
      </c>
      <c r="R15" s="68">
        <f t="shared" si="2"/>
        <v>2.085</v>
      </c>
    </row>
    <row r="16" spans="1:26" s="27" customFormat="1" ht="14.25" customHeight="1" x14ac:dyDescent="0.2">
      <c r="A16" s="77" t="s">
        <v>122</v>
      </c>
      <c r="B16" s="35" t="s">
        <v>22</v>
      </c>
      <c r="C16" s="35" t="s">
        <v>47</v>
      </c>
      <c r="D16" s="35" t="s">
        <v>9</v>
      </c>
      <c r="E16" s="35" t="s">
        <v>57</v>
      </c>
      <c r="F16" s="35" t="s">
        <v>38</v>
      </c>
      <c r="G16" s="35" t="s">
        <v>18</v>
      </c>
      <c r="H16" s="35" t="s">
        <v>136</v>
      </c>
      <c r="I16" s="66">
        <v>240</v>
      </c>
      <c r="J16" s="69">
        <f t="shared" si="0"/>
        <v>0.24</v>
      </c>
      <c r="K16" s="49">
        <v>355305.6</v>
      </c>
      <c r="L16" s="50">
        <f t="shared" si="1"/>
        <v>355.30559999999997</v>
      </c>
      <c r="M16" s="46">
        <v>0</v>
      </c>
      <c r="N16" s="46">
        <v>0</v>
      </c>
      <c r="O16" s="77" t="s">
        <v>18</v>
      </c>
      <c r="P16" s="82" t="s">
        <v>18</v>
      </c>
      <c r="Q16" s="42">
        <v>45459</v>
      </c>
      <c r="R16" s="68">
        <f t="shared" si="2"/>
        <v>2.3250000000000002</v>
      </c>
    </row>
    <row r="17" spans="1:18" s="27" customFormat="1" ht="14.25" customHeight="1" x14ac:dyDescent="0.2">
      <c r="A17" s="77" t="s">
        <v>122</v>
      </c>
      <c r="B17" s="35" t="s">
        <v>34</v>
      </c>
      <c r="C17" s="35" t="s">
        <v>48</v>
      </c>
      <c r="D17" s="35" t="s">
        <v>55</v>
      </c>
      <c r="E17" s="35" t="s">
        <v>37</v>
      </c>
      <c r="F17" s="35" t="s">
        <v>38</v>
      </c>
      <c r="G17" s="35" t="s">
        <v>18</v>
      </c>
      <c r="H17" s="35" t="s">
        <v>137</v>
      </c>
      <c r="I17" s="66">
        <v>300</v>
      </c>
      <c r="J17" s="69">
        <f t="shared" si="0"/>
        <v>0.3</v>
      </c>
      <c r="K17" s="49">
        <v>416379</v>
      </c>
      <c r="L17" s="50">
        <f t="shared" si="1"/>
        <v>416.37900000000002</v>
      </c>
      <c r="M17" s="49">
        <v>3494192</v>
      </c>
      <c r="N17" s="46">
        <v>0</v>
      </c>
      <c r="O17" s="77" t="s">
        <v>18</v>
      </c>
      <c r="P17" s="82" t="s">
        <v>33</v>
      </c>
      <c r="Q17" s="42">
        <v>44986</v>
      </c>
      <c r="R17" s="68">
        <f t="shared" si="2"/>
        <v>2.625</v>
      </c>
    </row>
    <row r="18" spans="1:18" s="27" customFormat="1" ht="14.25" customHeight="1" x14ac:dyDescent="0.2">
      <c r="A18" s="35" t="s">
        <v>122</v>
      </c>
      <c r="B18" s="35" t="s">
        <v>34</v>
      </c>
      <c r="C18" s="35" t="s">
        <v>49</v>
      </c>
      <c r="D18" s="35" t="s">
        <v>25</v>
      </c>
      <c r="E18" s="35" t="s">
        <v>57</v>
      </c>
      <c r="F18" s="35" t="s">
        <v>38</v>
      </c>
      <c r="G18" s="35" t="s">
        <v>33</v>
      </c>
      <c r="H18" s="35" t="s">
        <v>137</v>
      </c>
      <c r="I18" s="66">
        <v>600</v>
      </c>
      <c r="J18" s="69">
        <f t="shared" si="0"/>
        <v>0.6</v>
      </c>
      <c r="K18" s="49">
        <v>888264</v>
      </c>
      <c r="L18" s="50">
        <f t="shared" si="1"/>
        <v>888.26400000000001</v>
      </c>
      <c r="M18" s="46">
        <v>0</v>
      </c>
      <c r="N18" s="46">
        <v>0</v>
      </c>
      <c r="O18" s="77" t="s">
        <v>18</v>
      </c>
      <c r="P18" s="82" t="s">
        <v>18</v>
      </c>
      <c r="Q18" s="75">
        <v>45170</v>
      </c>
      <c r="R18" s="68">
        <f t="shared" si="2"/>
        <v>3.2250000000000001</v>
      </c>
    </row>
    <row r="19" spans="1:18" s="27" customFormat="1" ht="14.25" customHeight="1" x14ac:dyDescent="0.2">
      <c r="A19" s="35" t="s">
        <v>122</v>
      </c>
      <c r="B19" s="35" t="s">
        <v>34</v>
      </c>
      <c r="C19" s="35" t="s">
        <v>50</v>
      </c>
      <c r="D19" s="35" t="s">
        <v>4</v>
      </c>
      <c r="E19" s="35" t="s">
        <v>57</v>
      </c>
      <c r="F19" s="35" t="s">
        <v>38</v>
      </c>
      <c r="G19" s="35" t="s">
        <v>18</v>
      </c>
      <c r="H19" s="35" t="s">
        <v>137</v>
      </c>
      <c r="I19" s="66">
        <v>600</v>
      </c>
      <c r="J19" s="69">
        <f t="shared" si="0"/>
        <v>0.6</v>
      </c>
      <c r="K19" s="49">
        <v>888264</v>
      </c>
      <c r="L19" s="50">
        <f t="shared" si="1"/>
        <v>888.26400000000001</v>
      </c>
      <c r="M19" s="46">
        <v>0</v>
      </c>
      <c r="N19" s="46">
        <v>0</v>
      </c>
      <c r="O19" s="77" t="s">
        <v>18</v>
      </c>
      <c r="P19" s="82" t="s">
        <v>18</v>
      </c>
      <c r="Q19" s="75">
        <v>45381</v>
      </c>
      <c r="R19" s="68">
        <f t="shared" si="2"/>
        <v>3.8250000000000002</v>
      </c>
    </row>
    <row r="20" spans="1:18" s="27" customFormat="1" ht="14.25" customHeight="1" x14ac:dyDescent="0.2">
      <c r="A20" s="35" t="s">
        <v>122</v>
      </c>
      <c r="B20" s="35" t="s">
        <v>22</v>
      </c>
      <c r="C20" s="35" t="s">
        <v>51</v>
      </c>
      <c r="D20" s="35" t="s">
        <v>56</v>
      </c>
      <c r="E20" s="35" t="s">
        <v>58</v>
      </c>
      <c r="F20" s="35" t="s">
        <v>38</v>
      </c>
      <c r="G20" s="35" t="s">
        <v>33</v>
      </c>
      <c r="H20" s="35" t="s">
        <v>136</v>
      </c>
      <c r="I20" s="66">
        <v>408.3</v>
      </c>
      <c r="J20" s="69">
        <f t="shared" si="0"/>
        <v>0.4083</v>
      </c>
      <c r="K20" s="49">
        <v>604463.652</v>
      </c>
      <c r="L20" s="50">
        <f t="shared" si="1"/>
        <v>604.46365200000002</v>
      </c>
      <c r="M20" s="46">
        <v>0</v>
      </c>
      <c r="N20" s="46">
        <v>0</v>
      </c>
      <c r="O20" s="77" t="s">
        <v>18</v>
      </c>
      <c r="P20" s="82" t="s">
        <v>18</v>
      </c>
      <c r="Q20" s="75">
        <v>45519</v>
      </c>
      <c r="R20" s="68">
        <f t="shared" si="2"/>
        <v>4.2332999999999998</v>
      </c>
    </row>
    <row r="21" spans="1:18" s="27" customFormat="1" ht="14.25" customHeight="1" x14ac:dyDescent="0.2">
      <c r="A21" s="35" t="s">
        <v>124</v>
      </c>
      <c r="B21" s="35" t="s">
        <v>22</v>
      </c>
      <c r="C21" s="35" t="s">
        <v>52</v>
      </c>
      <c r="D21" s="35" t="s">
        <v>5</v>
      </c>
      <c r="E21" s="35" t="s">
        <v>12</v>
      </c>
      <c r="F21" s="35" t="s">
        <v>38</v>
      </c>
      <c r="G21" s="35" t="s">
        <v>18</v>
      </c>
      <c r="H21" s="35" t="s">
        <v>136</v>
      </c>
      <c r="I21" s="66">
        <v>0</v>
      </c>
      <c r="J21" s="69">
        <f t="shared" si="0"/>
        <v>0</v>
      </c>
      <c r="K21" s="49">
        <v>0</v>
      </c>
      <c r="L21" s="50">
        <f t="shared" si="1"/>
        <v>0</v>
      </c>
      <c r="M21" s="46">
        <v>0</v>
      </c>
      <c r="N21" s="46">
        <v>0</v>
      </c>
      <c r="O21" s="77" t="s">
        <v>18</v>
      </c>
      <c r="P21" s="82" t="s">
        <v>18</v>
      </c>
      <c r="Q21" s="42" t="s">
        <v>12</v>
      </c>
      <c r="R21" s="68">
        <f t="shared" si="2"/>
        <v>4.2332999999999998</v>
      </c>
    </row>
    <row r="22" spans="1:18" s="27" customFormat="1" ht="14.25" customHeight="1" x14ac:dyDescent="0.2">
      <c r="A22" s="35" t="s">
        <v>124</v>
      </c>
      <c r="B22" s="35" t="s">
        <v>22</v>
      </c>
      <c r="C22" s="35" t="s">
        <v>53</v>
      </c>
      <c r="D22" s="35" t="s">
        <v>5</v>
      </c>
      <c r="E22" s="35" t="s">
        <v>12</v>
      </c>
      <c r="F22" s="35" t="s">
        <v>38</v>
      </c>
      <c r="G22" s="35" t="s">
        <v>18</v>
      </c>
      <c r="H22" s="35" t="s">
        <v>136</v>
      </c>
      <c r="I22" s="66">
        <v>0</v>
      </c>
      <c r="J22" s="69">
        <f t="shared" si="0"/>
        <v>0</v>
      </c>
      <c r="K22" s="49">
        <v>0</v>
      </c>
      <c r="L22" s="50">
        <f t="shared" si="1"/>
        <v>0</v>
      </c>
      <c r="M22" s="46">
        <v>0</v>
      </c>
      <c r="N22" s="46">
        <v>0</v>
      </c>
      <c r="O22" s="77" t="s">
        <v>18</v>
      </c>
      <c r="P22" s="82" t="s">
        <v>18</v>
      </c>
      <c r="Q22" s="42" t="s">
        <v>12</v>
      </c>
      <c r="R22" s="68">
        <f t="shared" si="2"/>
        <v>4.2332999999999998</v>
      </c>
    </row>
    <row r="23" spans="1:18" s="27" customFormat="1" ht="14.25" customHeight="1" x14ac:dyDescent="0.2">
      <c r="A23" s="35" t="s">
        <v>123</v>
      </c>
      <c r="B23" s="35" t="s">
        <v>22</v>
      </c>
      <c r="C23" s="35" t="s">
        <v>54</v>
      </c>
      <c r="D23" s="35" t="s">
        <v>25</v>
      </c>
      <c r="E23" s="35" t="s">
        <v>57</v>
      </c>
      <c r="F23" s="35" t="s">
        <v>38</v>
      </c>
      <c r="G23" s="35" t="s">
        <v>18</v>
      </c>
      <c r="H23" s="35" t="s">
        <v>137</v>
      </c>
      <c r="I23" s="66">
        <v>525</v>
      </c>
      <c r="J23" s="69">
        <f t="shared" si="0"/>
        <v>0.52500000000000002</v>
      </c>
      <c r="K23" s="49">
        <v>552060</v>
      </c>
      <c r="L23" s="50">
        <f t="shared" si="1"/>
        <v>552.05999999999995</v>
      </c>
      <c r="M23" s="46">
        <v>0</v>
      </c>
      <c r="N23" s="46">
        <v>0</v>
      </c>
      <c r="O23" s="77" t="s">
        <v>18</v>
      </c>
      <c r="P23" s="82" t="s">
        <v>18</v>
      </c>
      <c r="Q23" s="42" t="s">
        <v>12</v>
      </c>
      <c r="R23" s="68">
        <f t="shared" si="2"/>
        <v>4.2332999999999998</v>
      </c>
    </row>
    <row r="37" spans="1:90" x14ac:dyDescent="0.2">
      <c r="A37" s="4"/>
      <c r="B37" s="4"/>
      <c r="C37" s="4"/>
      <c r="D37" s="4"/>
      <c r="E37" s="4"/>
      <c r="F37" s="7"/>
      <c r="G37" s="6"/>
      <c r="H37" s="30"/>
      <c r="I37" s="28"/>
      <c r="J37" s="32"/>
    </row>
    <row r="38" spans="1:90" x14ac:dyDescent="0.2">
      <c r="CL38" s="26"/>
    </row>
    <row r="39" spans="1:90" x14ac:dyDescent="0.2">
      <c r="CL39" s="26"/>
    </row>
    <row r="40" spans="1:90" x14ac:dyDescent="0.2">
      <c r="CL40" s="26"/>
    </row>
    <row r="41" spans="1:90" x14ac:dyDescent="0.2">
      <c r="CL41" s="26"/>
    </row>
  </sheetData>
  <mergeCells count="3">
    <mergeCell ref="A2:R2"/>
    <mergeCell ref="A3:R3"/>
    <mergeCell ref="A4:R4"/>
  </mergeCells>
  <printOptions gridLines="1"/>
  <pageMargins left="0.32802083333333332" right="0.51" top="1.5" bottom="0.75" header="0.4" footer="0.3"/>
  <pageSetup scale="47" fitToHeight="0" orientation="landscape" r:id="rId1"/>
  <headerFooter>
    <oddHeader>&amp;L&amp;"Arial Black,Regular"&amp;10The United Illuminating Company
Docket No. 21-08-03&amp;"-,Regular"&amp;11
&amp;C&amp;"Arial Black,Regular"&amp;10Order No. 18 UI Exhibit B1
&amp;R&amp;"Arial Black,Regular"&amp;10Page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>
    <pageSetUpPr fitToPage="1"/>
  </sheetPr>
  <dimension ref="A1:T60"/>
  <sheetViews>
    <sheetView view="pageLayout" zoomScale="90" zoomScaleNormal="100" zoomScalePageLayoutView="90" workbookViewId="0">
      <selection activeCell="E14" sqref="E14"/>
    </sheetView>
  </sheetViews>
  <sheetFormatPr defaultRowHeight="15" x14ac:dyDescent="0.25"/>
  <cols>
    <col min="1" max="1" width="11.7109375" customWidth="1"/>
    <col min="2" max="2" width="11.85546875" customWidth="1"/>
    <col min="3" max="3" width="10.5703125" customWidth="1"/>
    <col min="4" max="4" width="20.140625" customWidth="1"/>
    <col min="5" max="5" width="16.42578125" customWidth="1"/>
    <col min="6" max="6" width="13.85546875" customWidth="1"/>
    <col min="7" max="7" width="12.5703125" customWidth="1"/>
    <col min="8" max="8" width="16.140625" customWidth="1"/>
    <col min="9" max="9" width="12" customWidth="1"/>
    <col min="10" max="10" width="12.5703125" customWidth="1"/>
    <col min="11" max="11" width="13.5703125" customWidth="1"/>
    <col min="12" max="12" width="13.85546875" customWidth="1"/>
    <col min="13" max="14" width="13.7109375" customWidth="1"/>
    <col min="16" max="16" width="14" customWidth="1"/>
    <col min="17" max="17" width="14.42578125" customWidth="1"/>
    <col min="18" max="18" width="14" customWidth="1"/>
  </cols>
  <sheetData>
    <row r="1" spans="1:20" s="5" customFormat="1" x14ac:dyDescent="0.25">
      <c r="A1"/>
      <c r="B1"/>
      <c r="C1"/>
      <c r="D1"/>
      <c r="E1"/>
      <c r="F1"/>
      <c r="G1"/>
      <c r="H1"/>
      <c r="I1"/>
      <c r="J1"/>
      <c r="K1"/>
      <c r="L1"/>
      <c r="M1"/>
      <c r="N1" s="17"/>
      <c r="O1" s="17"/>
      <c r="P1" s="17"/>
      <c r="Q1" s="17"/>
    </row>
    <row r="2" spans="1:20" s="11" customFormat="1" ht="18.75" x14ac:dyDescent="0.4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14"/>
      <c r="T2" s="14"/>
    </row>
    <row r="3" spans="1:20" s="11" customFormat="1" ht="18.75" x14ac:dyDescent="0.4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4"/>
      <c r="T3" s="14"/>
    </row>
    <row r="4" spans="1:20" s="11" customFormat="1" ht="18.75" x14ac:dyDescent="0.4">
      <c r="A4" s="85" t="s">
        <v>59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14"/>
      <c r="T4" s="14"/>
    </row>
    <row r="5" spans="1:20" s="11" customFormat="1" x14ac:dyDescent="0.25">
      <c r="A5" s="1"/>
      <c r="B5" s="1"/>
      <c r="C5" s="1"/>
      <c r="D5" s="1"/>
      <c r="E5" s="1"/>
      <c r="F5"/>
      <c r="G5"/>
      <c r="H5"/>
      <c r="I5"/>
      <c r="J5"/>
      <c r="K5"/>
      <c r="L5"/>
      <c r="M5" s="34"/>
      <c r="N5" s="12"/>
      <c r="O5" s="13"/>
      <c r="P5" s="15"/>
      <c r="Q5" s="15"/>
      <c r="R5" s="14"/>
      <c r="S5" s="14"/>
      <c r="T5" s="14"/>
    </row>
    <row r="6" spans="1:20" x14ac:dyDescent="0.25">
      <c r="A6" s="1"/>
      <c r="B6" s="1"/>
      <c r="C6" s="1"/>
      <c r="D6" s="1"/>
      <c r="E6" s="1"/>
      <c r="N6" s="2"/>
      <c r="O6" s="5"/>
      <c r="P6" s="73" t="s">
        <v>15</v>
      </c>
      <c r="Q6" s="70">
        <v>2.5</v>
      </c>
    </row>
    <row r="7" spans="1:20" ht="15.75" thickBot="1" x14ac:dyDescent="0.3">
      <c r="A7" s="1"/>
      <c r="B7" s="1"/>
      <c r="C7" s="1"/>
      <c r="D7" s="1"/>
      <c r="E7" s="1"/>
      <c r="N7" s="2"/>
      <c r="O7" s="72"/>
      <c r="P7" s="55" t="s">
        <v>17</v>
      </c>
      <c r="Q7" s="71">
        <v>2.4129999999999998</v>
      </c>
    </row>
    <row r="8" spans="1:20" x14ac:dyDescent="0.25">
      <c r="A8" s="1"/>
      <c r="B8" s="1"/>
      <c r="C8" s="1"/>
      <c r="D8" s="1"/>
      <c r="E8" s="1"/>
      <c r="N8" s="2"/>
      <c r="O8" s="5"/>
      <c r="P8" s="45" t="s">
        <v>16</v>
      </c>
      <c r="Q8" s="68">
        <f>Q6-Q7</f>
        <v>8.7000000000000188E-2</v>
      </c>
    </row>
    <row r="9" spans="1:20" ht="75" x14ac:dyDescent="0.25">
      <c r="A9" s="48" t="s">
        <v>121</v>
      </c>
      <c r="B9" s="48" t="s">
        <v>21</v>
      </c>
      <c r="C9" s="48" t="s">
        <v>127</v>
      </c>
      <c r="D9" s="48" t="s">
        <v>0</v>
      </c>
      <c r="E9" s="48" t="s">
        <v>1</v>
      </c>
      <c r="F9" s="48" t="s">
        <v>19</v>
      </c>
      <c r="G9" s="48" t="s">
        <v>39</v>
      </c>
      <c r="H9" s="48" t="s">
        <v>135</v>
      </c>
      <c r="I9" s="48" t="s">
        <v>129</v>
      </c>
      <c r="J9" s="48" t="s">
        <v>132</v>
      </c>
      <c r="K9" s="48" t="s">
        <v>30</v>
      </c>
      <c r="L9" s="48" t="s">
        <v>31</v>
      </c>
      <c r="M9" s="48" t="s">
        <v>145</v>
      </c>
      <c r="N9" s="48" t="s">
        <v>146</v>
      </c>
      <c r="O9" s="48" t="s">
        <v>141</v>
      </c>
      <c r="P9" s="48" t="s">
        <v>142</v>
      </c>
      <c r="Q9" s="48" t="s">
        <v>133</v>
      </c>
      <c r="R9" s="78" t="s">
        <v>143</v>
      </c>
      <c r="S9" s="2"/>
      <c r="T9" s="2"/>
    </row>
    <row r="10" spans="1:20" x14ac:dyDescent="0.25">
      <c r="A10" s="35" t="s">
        <v>122</v>
      </c>
      <c r="B10" s="35" t="s">
        <v>34</v>
      </c>
      <c r="C10" s="35" t="s">
        <v>60</v>
      </c>
      <c r="D10" s="35" t="s">
        <v>11</v>
      </c>
      <c r="E10" s="35" t="s">
        <v>57</v>
      </c>
      <c r="F10" s="35" t="s">
        <v>38</v>
      </c>
      <c r="G10" s="35" t="s">
        <v>18</v>
      </c>
      <c r="H10" s="35" t="s">
        <v>12</v>
      </c>
      <c r="I10" s="46">
        <v>200</v>
      </c>
      <c r="J10" s="69">
        <f>I10/1000</f>
        <v>0.2</v>
      </c>
      <c r="K10" s="49">
        <v>296088</v>
      </c>
      <c r="L10" s="74">
        <f>K10/1000</f>
        <v>296.08800000000002</v>
      </c>
      <c r="M10" s="46">
        <v>0</v>
      </c>
      <c r="N10" s="46">
        <v>0</v>
      </c>
      <c r="O10" s="35" t="s">
        <v>18</v>
      </c>
      <c r="P10" s="35" t="s">
        <v>18</v>
      </c>
      <c r="Q10" s="42">
        <v>45092</v>
      </c>
      <c r="R10" s="83">
        <f>IF(A10="Selected",J10,0)</f>
        <v>0.2</v>
      </c>
    </row>
    <row r="11" spans="1:20" x14ac:dyDescent="0.25">
      <c r="A11" s="35" t="s">
        <v>122</v>
      </c>
      <c r="B11" s="35" t="s">
        <v>34</v>
      </c>
      <c r="C11" s="35" t="s">
        <v>61</v>
      </c>
      <c r="D11" s="35" t="s">
        <v>10</v>
      </c>
      <c r="E11" s="35" t="s">
        <v>57</v>
      </c>
      <c r="F11" s="35" t="s">
        <v>38</v>
      </c>
      <c r="G11" s="35" t="s">
        <v>18</v>
      </c>
      <c r="H11" s="35" t="s">
        <v>12</v>
      </c>
      <c r="I11" s="46">
        <v>200</v>
      </c>
      <c r="J11" s="69">
        <f t="shared" ref="J11:J60" si="0">I11/1000</f>
        <v>0.2</v>
      </c>
      <c r="K11" s="49">
        <v>260371</v>
      </c>
      <c r="L11" s="74">
        <f t="shared" ref="L11:L60" si="1">K11/1000</f>
        <v>260.37099999999998</v>
      </c>
      <c r="M11" s="46">
        <v>0</v>
      </c>
      <c r="N11" s="46">
        <v>0</v>
      </c>
      <c r="O11" s="35" t="s">
        <v>18</v>
      </c>
      <c r="P11" s="35" t="s">
        <v>18</v>
      </c>
      <c r="Q11" s="42">
        <v>44877</v>
      </c>
      <c r="R11" s="83">
        <f>IF(A11="Selected",R10+J11,R10)</f>
        <v>0.4</v>
      </c>
    </row>
    <row r="12" spans="1:20" x14ac:dyDescent="0.25">
      <c r="A12" s="35" t="s">
        <v>122</v>
      </c>
      <c r="B12" s="35" t="s">
        <v>34</v>
      </c>
      <c r="C12" s="35" t="s">
        <v>62</v>
      </c>
      <c r="D12" s="35" t="s">
        <v>41</v>
      </c>
      <c r="E12" s="35" t="s">
        <v>57</v>
      </c>
      <c r="F12" s="35" t="s">
        <v>38</v>
      </c>
      <c r="G12" s="35" t="s">
        <v>18</v>
      </c>
      <c r="H12" s="35" t="s">
        <v>12</v>
      </c>
      <c r="I12" s="46">
        <v>140</v>
      </c>
      <c r="J12" s="69">
        <f t="shared" si="0"/>
        <v>0.14000000000000001</v>
      </c>
      <c r="K12" s="49">
        <v>183960</v>
      </c>
      <c r="L12" s="74">
        <f t="shared" si="1"/>
        <v>183.96</v>
      </c>
      <c r="M12" s="46">
        <v>0</v>
      </c>
      <c r="N12" s="46">
        <v>0</v>
      </c>
      <c r="O12" s="35" t="s">
        <v>18</v>
      </c>
      <c r="P12" s="35" t="s">
        <v>18</v>
      </c>
      <c r="Q12" s="42">
        <v>44896</v>
      </c>
      <c r="R12" s="83">
        <f t="shared" ref="R12:R60" si="2">IF(A12="Selected",R11+J12,R11)</f>
        <v>0.54</v>
      </c>
    </row>
    <row r="13" spans="1:20" x14ac:dyDescent="0.25">
      <c r="A13" s="35" t="s">
        <v>122</v>
      </c>
      <c r="B13" s="35" t="s">
        <v>34</v>
      </c>
      <c r="C13" s="35" t="s">
        <v>63</v>
      </c>
      <c r="D13" s="35" t="s">
        <v>25</v>
      </c>
      <c r="E13" s="35" t="s">
        <v>57</v>
      </c>
      <c r="F13" s="35" t="s">
        <v>38</v>
      </c>
      <c r="G13" s="35" t="s">
        <v>18</v>
      </c>
      <c r="H13" s="35" t="s">
        <v>12</v>
      </c>
      <c r="I13" s="46">
        <v>60</v>
      </c>
      <c r="J13" s="69">
        <f t="shared" si="0"/>
        <v>0.06</v>
      </c>
      <c r="K13" s="49">
        <v>88626.4</v>
      </c>
      <c r="L13" s="74">
        <f t="shared" si="1"/>
        <v>88.62639999999999</v>
      </c>
      <c r="M13" s="46">
        <v>0</v>
      </c>
      <c r="N13" s="46">
        <v>0</v>
      </c>
      <c r="O13" s="35" t="s">
        <v>18</v>
      </c>
      <c r="P13" s="35" t="s">
        <v>18</v>
      </c>
      <c r="Q13" s="42">
        <v>45077</v>
      </c>
      <c r="R13" s="83">
        <f t="shared" si="2"/>
        <v>0.60000000000000009</v>
      </c>
    </row>
    <row r="14" spans="1:20" x14ac:dyDescent="0.25">
      <c r="A14" s="35" t="s">
        <v>122</v>
      </c>
      <c r="B14" s="35" t="s">
        <v>22</v>
      </c>
      <c r="C14" s="35" t="s">
        <v>64</v>
      </c>
      <c r="D14" s="35" t="s">
        <v>3</v>
      </c>
      <c r="E14" s="35" t="s">
        <v>37</v>
      </c>
      <c r="F14" s="35" t="s">
        <v>38</v>
      </c>
      <c r="G14" s="35" t="s">
        <v>18</v>
      </c>
      <c r="H14" s="35" t="s">
        <v>12</v>
      </c>
      <c r="I14" s="46">
        <v>125</v>
      </c>
      <c r="J14" s="69">
        <f t="shared" si="0"/>
        <v>0.125</v>
      </c>
      <c r="K14" s="49">
        <v>185000</v>
      </c>
      <c r="L14" s="74">
        <f t="shared" si="1"/>
        <v>185</v>
      </c>
      <c r="M14" s="46">
        <v>0</v>
      </c>
      <c r="N14" s="46">
        <v>0</v>
      </c>
      <c r="O14" s="35" t="s">
        <v>18</v>
      </c>
      <c r="P14" s="35" t="s">
        <v>18</v>
      </c>
      <c r="Q14" s="42">
        <v>45262</v>
      </c>
      <c r="R14" s="83">
        <f t="shared" si="2"/>
        <v>0.72500000000000009</v>
      </c>
    </row>
    <row r="15" spans="1:20" x14ac:dyDescent="0.25">
      <c r="A15" s="35" t="s">
        <v>122</v>
      </c>
      <c r="B15" s="35" t="s">
        <v>22</v>
      </c>
      <c r="C15" s="35" t="s">
        <v>65</v>
      </c>
      <c r="D15" s="35" t="s">
        <v>10</v>
      </c>
      <c r="E15" s="35" t="s">
        <v>57</v>
      </c>
      <c r="F15" s="35" t="s">
        <v>38</v>
      </c>
      <c r="G15" s="35" t="s">
        <v>18</v>
      </c>
      <c r="H15" s="35" t="s">
        <v>12</v>
      </c>
      <c r="I15" s="46">
        <v>120</v>
      </c>
      <c r="J15" s="69">
        <f t="shared" si="0"/>
        <v>0.12</v>
      </c>
      <c r="K15" s="49">
        <v>177652.8</v>
      </c>
      <c r="L15" s="74">
        <f t="shared" si="1"/>
        <v>177.65279999999998</v>
      </c>
      <c r="M15" s="46">
        <v>0</v>
      </c>
      <c r="N15" s="46">
        <v>0</v>
      </c>
      <c r="O15" s="35" t="s">
        <v>18</v>
      </c>
      <c r="P15" s="35" t="s">
        <v>18</v>
      </c>
      <c r="Q15" s="42">
        <v>44926</v>
      </c>
      <c r="R15" s="83">
        <f t="shared" si="2"/>
        <v>0.84500000000000008</v>
      </c>
    </row>
    <row r="16" spans="1:20" x14ac:dyDescent="0.25">
      <c r="A16" s="35" t="s">
        <v>123</v>
      </c>
      <c r="B16" s="35" t="s">
        <v>22</v>
      </c>
      <c r="C16" s="35" t="s">
        <v>66</v>
      </c>
      <c r="D16" s="35" t="s">
        <v>56</v>
      </c>
      <c r="E16" s="35" t="s">
        <v>57</v>
      </c>
      <c r="F16" s="35" t="s">
        <v>38</v>
      </c>
      <c r="G16" s="35" t="s">
        <v>18</v>
      </c>
      <c r="H16" s="35" t="s">
        <v>12</v>
      </c>
      <c r="I16" s="46">
        <v>100</v>
      </c>
      <c r="J16" s="69">
        <f t="shared" si="0"/>
        <v>0.1</v>
      </c>
      <c r="K16" s="49">
        <v>148044</v>
      </c>
      <c r="L16" s="74">
        <f t="shared" si="1"/>
        <v>148.04400000000001</v>
      </c>
      <c r="M16" s="46">
        <v>0</v>
      </c>
      <c r="N16" s="46">
        <v>0</v>
      </c>
      <c r="O16" s="35" t="s">
        <v>18</v>
      </c>
      <c r="P16" s="35" t="s">
        <v>18</v>
      </c>
      <c r="Q16" s="35" t="s">
        <v>12</v>
      </c>
      <c r="R16" s="83">
        <f t="shared" si="2"/>
        <v>0.84500000000000008</v>
      </c>
    </row>
    <row r="17" spans="1:18" x14ac:dyDescent="0.25">
      <c r="A17" s="35" t="s">
        <v>122</v>
      </c>
      <c r="B17" s="35" t="s">
        <v>34</v>
      </c>
      <c r="C17" s="35" t="s">
        <v>67</v>
      </c>
      <c r="D17" s="35" t="s">
        <v>10</v>
      </c>
      <c r="E17" s="35" t="s">
        <v>57</v>
      </c>
      <c r="F17" s="35" t="s">
        <v>38</v>
      </c>
      <c r="G17" s="35" t="s">
        <v>18</v>
      </c>
      <c r="H17" s="35" t="s">
        <v>12</v>
      </c>
      <c r="I17" s="46">
        <v>200</v>
      </c>
      <c r="J17" s="69">
        <f t="shared" si="0"/>
        <v>0.2</v>
      </c>
      <c r="K17" s="49">
        <v>160885</v>
      </c>
      <c r="L17" s="74">
        <f t="shared" si="1"/>
        <v>160.88499999999999</v>
      </c>
      <c r="M17" s="46">
        <v>0</v>
      </c>
      <c r="N17" s="46">
        <v>0</v>
      </c>
      <c r="O17" s="35" t="s">
        <v>18</v>
      </c>
      <c r="P17" s="35" t="s">
        <v>18</v>
      </c>
      <c r="Q17" s="42">
        <v>45092</v>
      </c>
      <c r="R17" s="83">
        <f t="shared" si="2"/>
        <v>1.0450000000000002</v>
      </c>
    </row>
    <row r="18" spans="1:18" x14ac:dyDescent="0.25">
      <c r="A18" s="35" t="s">
        <v>124</v>
      </c>
      <c r="B18" s="35" t="s">
        <v>22</v>
      </c>
      <c r="C18" s="35" t="s">
        <v>68</v>
      </c>
      <c r="D18" s="35" t="s">
        <v>4</v>
      </c>
      <c r="E18" s="35" t="s">
        <v>37</v>
      </c>
      <c r="F18" s="35" t="s">
        <v>38</v>
      </c>
      <c r="G18" s="35" t="s">
        <v>18</v>
      </c>
      <c r="H18" s="35" t="s">
        <v>12</v>
      </c>
      <c r="I18" s="46">
        <v>200</v>
      </c>
      <c r="J18" s="69">
        <f t="shared" si="0"/>
        <v>0.2</v>
      </c>
      <c r="K18" s="49">
        <v>278621</v>
      </c>
      <c r="L18" s="74">
        <f t="shared" si="1"/>
        <v>278.62099999999998</v>
      </c>
      <c r="M18" s="46">
        <v>0</v>
      </c>
      <c r="N18" s="46">
        <v>0</v>
      </c>
      <c r="O18" s="35" t="s">
        <v>18</v>
      </c>
      <c r="P18" s="35" t="s">
        <v>33</v>
      </c>
      <c r="Q18" s="35" t="s">
        <v>12</v>
      </c>
      <c r="R18" s="83">
        <f t="shared" si="2"/>
        <v>1.0450000000000002</v>
      </c>
    </row>
    <row r="19" spans="1:18" x14ac:dyDescent="0.25">
      <c r="A19" s="35" t="s">
        <v>124</v>
      </c>
      <c r="B19" s="35" t="s">
        <v>22</v>
      </c>
      <c r="C19" s="35" t="s">
        <v>69</v>
      </c>
      <c r="D19" s="35" t="s">
        <v>4</v>
      </c>
      <c r="E19" s="35" t="s">
        <v>37</v>
      </c>
      <c r="F19" s="35" t="s">
        <v>38</v>
      </c>
      <c r="G19" s="35" t="s">
        <v>18</v>
      </c>
      <c r="H19" s="35" t="s">
        <v>12</v>
      </c>
      <c r="I19" s="46">
        <v>133.19999999999999</v>
      </c>
      <c r="J19" s="69">
        <f t="shared" si="0"/>
        <v>0.13319999999999999</v>
      </c>
      <c r="K19" s="49">
        <v>182275</v>
      </c>
      <c r="L19" s="74">
        <f t="shared" si="1"/>
        <v>182.27500000000001</v>
      </c>
      <c r="M19" s="46">
        <v>0</v>
      </c>
      <c r="N19" s="46">
        <v>0</v>
      </c>
      <c r="O19" s="35" t="s">
        <v>18</v>
      </c>
      <c r="P19" s="35" t="s">
        <v>33</v>
      </c>
      <c r="Q19" s="35" t="s">
        <v>12</v>
      </c>
      <c r="R19" s="83">
        <f t="shared" si="2"/>
        <v>1.0450000000000002</v>
      </c>
    </row>
    <row r="20" spans="1:18" x14ac:dyDescent="0.25">
      <c r="A20" s="35" t="s">
        <v>123</v>
      </c>
      <c r="B20" s="35" t="s">
        <v>34</v>
      </c>
      <c r="C20" s="35" t="s">
        <v>70</v>
      </c>
      <c r="D20" s="35" t="s">
        <v>111</v>
      </c>
      <c r="E20" s="35" t="s">
        <v>58</v>
      </c>
      <c r="F20" s="35" t="s">
        <v>38</v>
      </c>
      <c r="G20" s="35" t="s">
        <v>18</v>
      </c>
      <c r="H20" s="35" t="s">
        <v>12</v>
      </c>
      <c r="I20" s="46">
        <v>50</v>
      </c>
      <c r="J20" s="69">
        <f t="shared" si="0"/>
        <v>0.05</v>
      </c>
      <c r="K20" s="49">
        <v>116507</v>
      </c>
      <c r="L20" s="74">
        <f t="shared" si="1"/>
        <v>116.50700000000001</v>
      </c>
      <c r="M20" s="49">
        <v>80000</v>
      </c>
      <c r="N20" s="49">
        <v>81000</v>
      </c>
      <c r="O20" s="35" t="s">
        <v>18</v>
      </c>
      <c r="P20" s="35" t="s">
        <v>18</v>
      </c>
      <c r="Q20" s="35" t="s">
        <v>12</v>
      </c>
      <c r="R20" s="83">
        <f t="shared" si="2"/>
        <v>1.0450000000000002</v>
      </c>
    </row>
    <row r="21" spans="1:18" x14ac:dyDescent="0.25">
      <c r="A21" s="35" t="s">
        <v>123</v>
      </c>
      <c r="B21" s="35" t="s">
        <v>22</v>
      </c>
      <c r="C21" s="35" t="s">
        <v>71</v>
      </c>
      <c r="D21" s="35" t="s">
        <v>3</v>
      </c>
      <c r="E21" s="35" t="s">
        <v>37</v>
      </c>
      <c r="F21" s="35" t="s">
        <v>38</v>
      </c>
      <c r="G21" s="35" t="s">
        <v>18</v>
      </c>
      <c r="H21" s="35" t="s">
        <v>12</v>
      </c>
      <c r="I21" s="46">
        <v>125</v>
      </c>
      <c r="J21" s="69">
        <f t="shared" si="0"/>
        <v>0.125</v>
      </c>
      <c r="K21" s="49">
        <v>185000</v>
      </c>
      <c r="L21" s="74">
        <f t="shared" si="1"/>
        <v>185</v>
      </c>
      <c r="M21" s="46">
        <v>0</v>
      </c>
      <c r="N21" s="46">
        <v>0</v>
      </c>
      <c r="O21" s="35" t="s">
        <v>18</v>
      </c>
      <c r="P21" s="35" t="s">
        <v>18</v>
      </c>
      <c r="Q21" s="35" t="s">
        <v>12</v>
      </c>
      <c r="R21" s="83">
        <f t="shared" si="2"/>
        <v>1.0450000000000002</v>
      </c>
    </row>
    <row r="22" spans="1:18" x14ac:dyDescent="0.25">
      <c r="A22" s="35" t="s">
        <v>123</v>
      </c>
      <c r="B22" s="35" t="s">
        <v>34</v>
      </c>
      <c r="C22" s="35" t="s">
        <v>72</v>
      </c>
      <c r="D22" s="35" t="s">
        <v>111</v>
      </c>
      <c r="E22" s="35" t="s">
        <v>58</v>
      </c>
      <c r="F22" s="35" t="s">
        <v>38</v>
      </c>
      <c r="G22" s="35" t="s">
        <v>18</v>
      </c>
      <c r="H22" s="35" t="s">
        <v>12</v>
      </c>
      <c r="I22" s="46">
        <v>50</v>
      </c>
      <c r="J22" s="69">
        <f t="shared" si="0"/>
        <v>0.05</v>
      </c>
      <c r="K22" s="49">
        <v>116507</v>
      </c>
      <c r="L22" s="74">
        <f t="shared" si="1"/>
        <v>116.50700000000001</v>
      </c>
      <c r="M22" s="49">
        <v>80000</v>
      </c>
      <c r="N22" s="49">
        <v>81000</v>
      </c>
      <c r="O22" s="35" t="s">
        <v>18</v>
      </c>
      <c r="P22" s="35" t="s">
        <v>18</v>
      </c>
      <c r="Q22" s="35" t="s">
        <v>12</v>
      </c>
      <c r="R22" s="83">
        <f t="shared" si="2"/>
        <v>1.0450000000000002</v>
      </c>
    </row>
    <row r="23" spans="1:18" x14ac:dyDescent="0.25">
      <c r="A23" s="35" t="s">
        <v>125</v>
      </c>
      <c r="B23" s="35" t="s">
        <v>34</v>
      </c>
      <c r="C23" s="35" t="s">
        <v>73</v>
      </c>
      <c r="D23" s="35" t="s">
        <v>10</v>
      </c>
      <c r="E23" s="35" t="s">
        <v>58</v>
      </c>
      <c r="F23" s="35" t="s">
        <v>38</v>
      </c>
      <c r="G23" s="35" t="s">
        <v>18</v>
      </c>
      <c r="H23" s="35" t="s">
        <v>12</v>
      </c>
      <c r="I23" s="46">
        <v>100</v>
      </c>
      <c r="J23" s="69">
        <f t="shared" si="0"/>
        <v>0.1</v>
      </c>
      <c r="K23" s="49">
        <v>148044</v>
      </c>
      <c r="L23" s="74">
        <f t="shared" si="1"/>
        <v>148.04400000000001</v>
      </c>
      <c r="M23" s="46">
        <v>0</v>
      </c>
      <c r="N23" s="46">
        <v>0</v>
      </c>
      <c r="O23" s="35" t="s">
        <v>18</v>
      </c>
      <c r="P23" s="35" t="s">
        <v>18</v>
      </c>
      <c r="Q23" s="35" t="s">
        <v>12</v>
      </c>
      <c r="R23" s="83">
        <f t="shared" si="2"/>
        <v>1.0450000000000002</v>
      </c>
    </row>
    <row r="24" spans="1:18" x14ac:dyDescent="0.25">
      <c r="A24" s="35" t="s">
        <v>122</v>
      </c>
      <c r="B24" s="35" t="s">
        <v>34</v>
      </c>
      <c r="C24" s="35" t="s">
        <v>74</v>
      </c>
      <c r="D24" s="35" t="s">
        <v>4</v>
      </c>
      <c r="E24" s="35" t="s">
        <v>57</v>
      </c>
      <c r="F24" s="35" t="s">
        <v>38</v>
      </c>
      <c r="G24" s="35" t="s">
        <v>18</v>
      </c>
      <c r="H24" s="35" t="s">
        <v>12</v>
      </c>
      <c r="I24" s="46">
        <v>200</v>
      </c>
      <c r="J24" s="69">
        <f t="shared" si="0"/>
        <v>0.2</v>
      </c>
      <c r="K24" s="49">
        <v>296088</v>
      </c>
      <c r="L24" s="74">
        <f t="shared" si="1"/>
        <v>296.08800000000002</v>
      </c>
      <c r="M24" s="46">
        <v>0</v>
      </c>
      <c r="N24" s="46">
        <v>0</v>
      </c>
      <c r="O24" s="35" t="s">
        <v>18</v>
      </c>
      <c r="P24" s="35" t="s">
        <v>18</v>
      </c>
      <c r="Q24" s="42">
        <v>45107</v>
      </c>
      <c r="R24" s="83">
        <f t="shared" si="2"/>
        <v>1.2450000000000001</v>
      </c>
    </row>
    <row r="25" spans="1:18" x14ac:dyDescent="0.25">
      <c r="A25" s="35" t="s">
        <v>122</v>
      </c>
      <c r="B25" s="35" t="s">
        <v>22</v>
      </c>
      <c r="C25" s="35" t="s">
        <v>75</v>
      </c>
      <c r="D25" s="35" t="s">
        <v>6</v>
      </c>
      <c r="E25" s="35" t="s">
        <v>113</v>
      </c>
      <c r="F25" s="35" t="s">
        <v>38</v>
      </c>
      <c r="G25" s="35" t="s">
        <v>18</v>
      </c>
      <c r="H25" s="35" t="s">
        <v>12</v>
      </c>
      <c r="I25" s="46">
        <v>200</v>
      </c>
      <c r="J25" s="69">
        <f t="shared" si="0"/>
        <v>0.2</v>
      </c>
      <c r="K25" s="49">
        <v>296088</v>
      </c>
      <c r="L25" s="74">
        <f t="shared" si="1"/>
        <v>296.08800000000002</v>
      </c>
      <c r="M25" s="46">
        <v>0</v>
      </c>
      <c r="N25" s="46">
        <v>0</v>
      </c>
      <c r="O25" s="35" t="s">
        <v>18</v>
      </c>
      <c r="P25" s="35" t="s">
        <v>18</v>
      </c>
      <c r="Q25" s="42">
        <v>45093</v>
      </c>
      <c r="R25" s="83">
        <f t="shared" si="2"/>
        <v>1.4450000000000001</v>
      </c>
    </row>
    <row r="26" spans="1:18" x14ac:dyDescent="0.25">
      <c r="A26" s="35" t="s">
        <v>124</v>
      </c>
      <c r="B26" s="35" t="s">
        <v>22</v>
      </c>
      <c r="C26" s="35" t="s">
        <v>76</v>
      </c>
      <c r="D26" s="35" t="s">
        <v>4</v>
      </c>
      <c r="E26" s="35" t="s">
        <v>37</v>
      </c>
      <c r="F26" s="35" t="s">
        <v>38</v>
      </c>
      <c r="G26" s="35" t="s">
        <v>18</v>
      </c>
      <c r="H26" s="35" t="s">
        <v>12</v>
      </c>
      <c r="I26" s="46">
        <v>166.6</v>
      </c>
      <c r="J26" s="69">
        <f t="shared" si="0"/>
        <v>0.1666</v>
      </c>
      <c r="K26" s="49">
        <v>234804</v>
      </c>
      <c r="L26" s="74">
        <f t="shared" si="1"/>
        <v>234.804</v>
      </c>
      <c r="M26" s="46">
        <v>0</v>
      </c>
      <c r="N26" s="46">
        <v>0</v>
      </c>
      <c r="O26" s="35" t="s">
        <v>18</v>
      </c>
      <c r="P26" s="35" t="s">
        <v>33</v>
      </c>
      <c r="Q26" s="35" t="s">
        <v>12</v>
      </c>
      <c r="R26" s="83">
        <f t="shared" si="2"/>
        <v>1.4450000000000001</v>
      </c>
    </row>
    <row r="27" spans="1:18" x14ac:dyDescent="0.25">
      <c r="A27" s="35" t="s">
        <v>124</v>
      </c>
      <c r="B27" s="35" t="s">
        <v>22</v>
      </c>
      <c r="C27" s="35" t="s">
        <v>77</v>
      </c>
      <c r="D27" s="35" t="s">
        <v>4</v>
      </c>
      <c r="E27" s="35" t="s">
        <v>37</v>
      </c>
      <c r="F27" s="35" t="s">
        <v>38</v>
      </c>
      <c r="G27" s="35" t="s">
        <v>18</v>
      </c>
      <c r="H27" s="35" t="s">
        <v>12</v>
      </c>
      <c r="I27" s="46">
        <v>133.19999999999999</v>
      </c>
      <c r="J27" s="69">
        <f t="shared" si="0"/>
        <v>0.13319999999999999</v>
      </c>
      <c r="K27" s="49">
        <v>153923</v>
      </c>
      <c r="L27" s="74">
        <f t="shared" si="1"/>
        <v>153.923</v>
      </c>
      <c r="M27" s="46">
        <v>0</v>
      </c>
      <c r="N27" s="46">
        <v>0</v>
      </c>
      <c r="O27" s="35" t="s">
        <v>18</v>
      </c>
      <c r="P27" s="35" t="s">
        <v>33</v>
      </c>
      <c r="Q27" s="35" t="s">
        <v>12</v>
      </c>
      <c r="R27" s="83">
        <f t="shared" si="2"/>
        <v>1.4450000000000001</v>
      </c>
    </row>
    <row r="28" spans="1:18" x14ac:dyDescent="0.25">
      <c r="A28" s="35" t="s">
        <v>124</v>
      </c>
      <c r="B28" s="35" t="s">
        <v>22</v>
      </c>
      <c r="C28" s="35" t="s">
        <v>78</v>
      </c>
      <c r="D28" s="35" t="s">
        <v>4</v>
      </c>
      <c r="E28" s="35" t="s">
        <v>37</v>
      </c>
      <c r="F28" s="35" t="s">
        <v>38</v>
      </c>
      <c r="G28" s="35" t="s">
        <v>18</v>
      </c>
      <c r="H28" s="35" t="s">
        <v>12</v>
      </c>
      <c r="I28" s="46">
        <v>200</v>
      </c>
      <c r="J28" s="69">
        <f t="shared" si="0"/>
        <v>0.2</v>
      </c>
      <c r="K28" s="49">
        <v>278621</v>
      </c>
      <c r="L28" s="74">
        <f t="shared" si="1"/>
        <v>278.62099999999998</v>
      </c>
      <c r="M28" s="46">
        <v>0</v>
      </c>
      <c r="N28" s="46">
        <v>0</v>
      </c>
      <c r="O28" s="35" t="s">
        <v>18</v>
      </c>
      <c r="P28" s="35" t="s">
        <v>33</v>
      </c>
      <c r="Q28" s="35" t="s">
        <v>12</v>
      </c>
      <c r="R28" s="83">
        <f t="shared" si="2"/>
        <v>1.4450000000000001</v>
      </c>
    </row>
    <row r="29" spans="1:18" x14ac:dyDescent="0.25">
      <c r="A29" s="35" t="s">
        <v>122</v>
      </c>
      <c r="B29" s="35" t="s">
        <v>34</v>
      </c>
      <c r="C29" s="35" t="s">
        <v>79</v>
      </c>
      <c r="D29" s="35" t="s">
        <v>5</v>
      </c>
      <c r="E29" s="35" t="s">
        <v>57</v>
      </c>
      <c r="F29" s="35" t="s">
        <v>38</v>
      </c>
      <c r="G29" s="35" t="s">
        <v>18</v>
      </c>
      <c r="H29" s="35" t="s">
        <v>12</v>
      </c>
      <c r="I29" s="46">
        <v>199.8</v>
      </c>
      <c r="J29" s="69">
        <f t="shared" si="0"/>
        <v>0.19980000000000001</v>
      </c>
      <c r="K29" s="49">
        <v>324890</v>
      </c>
      <c r="L29" s="74">
        <f t="shared" si="1"/>
        <v>324.89</v>
      </c>
      <c r="M29" s="46">
        <v>0</v>
      </c>
      <c r="N29" s="46">
        <v>0</v>
      </c>
      <c r="O29" s="35" t="s">
        <v>18</v>
      </c>
      <c r="P29" s="35" t="s">
        <v>18</v>
      </c>
      <c r="Q29" s="42">
        <v>45078</v>
      </c>
      <c r="R29" s="83">
        <f t="shared" si="2"/>
        <v>1.6448</v>
      </c>
    </row>
    <row r="30" spans="1:18" x14ac:dyDescent="0.25">
      <c r="A30" s="35" t="s">
        <v>122</v>
      </c>
      <c r="B30" s="35" t="s">
        <v>22</v>
      </c>
      <c r="C30" s="35" t="s">
        <v>80</v>
      </c>
      <c r="D30" s="35" t="s">
        <v>7</v>
      </c>
      <c r="E30" s="35" t="s">
        <v>114</v>
      </c>
      <c r="F30" s="35" t="s">
        <v>38</v>
      </c>
      <c r="G30" s="35" t="s">
        <v>18</v>
      </c>
      <c r="H30" s="35" t="s">
        <v>12</v>
      </c>
      <c r="I30" s="46">
        <v>43.2</v>
      </c>
      <c r="J30" s="69">
        <f t="shared" si="0"/>
        <v>4.3200000000000002E-2</v>
      </c>
      <c r="K30" s="49">
        <v>47082</v>
      </c>
      <c r="L30" s="74">
        <f t="shared" si="1"/>
        <v>47.082000000000001</v>
      </c>
      <c r="M30" s="46">
        <v>0</v>
      </c>
      <c r="N30" s="46">
        <v>0</v>
      </c>
      <c r="O30" s="35" t="s">
        <v>18</v>
      </c>
      <c r="P30" s="35" t="s">
        <v>18</v>
      </c>
      <c r="Q30" s="42">
        <v>44896</v>
      </c>
      <c r="R30" s="83">
        <f t="shared" si="2"/>
        <v>1.6879999999999999</v>
      </c>
    </row>
    <row r="31" spans="1:18" x14ac:dyDescent="0.25">
      <c r="A31" s="35" t="s">
        <v>124</v>
      </c>
      <c r="B31" s="35" t="s">
        <v>22</v>
      </c>
      <c r="C31" s="35" t="s">
        <v>81</v>
      </c>
      <c r="D31" s="35" t="s">
        <v>4</v>
      </c>
      <c r="E31" s="35" t="s">
        <v>37</v>
      </c>
      <c r="F31" s="35" t="s">
        <v>38</v>
      </c>
      <c r="G31" s="35" t="s">
        <v>18</v>
      </c>
      <c r="H31" s="35" t="s">
        <v>12</v>
      </c>
      <c r="I31" s="46">
        <v>133.19999999999999</v>
      </c>
      <c r="J31" s="69">
        <f t="shared" si="0"/>
        <v>0.13319999999999999</v>
      </c>
      <c r="K31" s="49">
        <v>225029</v>
      </c>
      <c r="L31" s="74">
        <f t="shared" si="1"/>
        <v>225.029</v>
      </c>
      <c r="M31" s="46">
        <v>0</v>
      </c>
      <c r="N31" s="46">
        <v>0</v>
      </c>
      <c r="O31" s="35" t="s">
        <v>18</v>
      </c>
      <c r="P31" s="35" t="s">
        <v>33</v>
      </c>
      <c r="Q31" s="35" t="s">
        <v>12</v>
      </c>
      <c r="R31" s="83">
        <f t="shared" si="2"/>
        <v>1.6879999999999999</v>
      </c>
    </row>
    <row r="32" spans="1:18" x14ac:dyDescent="0.25">
      <c r="A32" s="35" t="s">
        <v>124</v>
      </c>
      <c r="B32" s="35" t="s">
        <v>22</v>
      </c>
      <c r="C32" s="35" t="s">
        <v>82</v>
      </c>
      <c r="D32" s="35" t="s">
        <v>4</v>
      </c>
      <c r="E32" s="35" t="s">
        <v>37</v>
      </c>
      <c r="F32" s="35" t="s">
        <v>38</v>
      </c>
      <c r="G32" s="35" t="s">
        <v>18</v>
      </c>
      <c r="H32" s="35" t="s">
        <v>12</v>
      </c>
      <c r="I32" s="46">
        <v>200</v>
      </c>
      <c r="J32" s="69">
        <f t="shared" si="0"/>
        <v>0.2</v>
      </c>
      <c r="K32" s="49">
        <v>225750</v>
      </c>
      <c r="L32" s="74">
        <f t="shared" si="1"/>
        <v>225.75</v>
      </c>
      <c r="M32" s="46">
        <v>0</v>
      </c>
      <c r="N32" s="46">
        <v>0</v>
      </c>
      <c r="O32" s="35" t="s">
        <v>18</v>
      </c>
      <c r="P32" s="35" t="s">
        <v>33</v>
      </c>
      <c r="Q32" s="35" t="s">
        <v>12</v>
      </c>
      <c r="R32" s="83">
        <f t="shared" si="2"/>
        <v>1.6879999999999999</v>
      </c>
    </row>
    <row r="33" spans="1:18" x14ac:dyDescent="0.25">
      <c r="A33" s="35" t="s">
        <v>122</v>
      </c>
      <c r="B33" s="35" t="s">
        <v>22</v>
      </c>
      <c r="C33" s="35" t="s">
        <v>83</v>
      </c>
      <c r="D33" s="35" t="s">
        <v>111</v>
      </c>
      <c r="E33" s="35" t="s">
        <v>115</v>
      </c>
      <c r="F33" s="35" t="s">
        <v>38</v>
      </c>
      <c r="G33" s="35" t="s">
        <v>18</v>
      </c>
      <c r="H33" s="35" t="s">
        <v>12</v>
      </c>
      <c r="I33" s="46">
        <v>200</v>
      </c>
      <c r="J33" s="69">
        <f t="shared" si="0"/>
        <v>0.2</v>
      </c>
      <c r="K33" s="49">
        <v>296088</v>
      </c>
      <c r="L33" s="74">
        <f t="shared" si="1"/>
        <v>296.08800000000002</v>
      </c>
      <c r="M33" s="46">
        <v>0</v>
      </c>
      <c r="N33" s="46">
        <v>0</v>
      </c>
      <c r="O33" s="35" t="s">
        <v>18</v>
      </c>
      <c r="P33" s="35" t="s">
        <v>18</v>
      </c>
      <c r="Q33" s="42">
        <v>45123</v>
      </c>
      <c r="R33" s="83">
        <f t="shared" si="2"/>
        <v>1.8879999999999999</v>
      </c>
    </row>
    <row r="34" spans="1:18" x14ac:dyDescent="0.25">
      <c r="A34" s="35" t="s">
        <v>122</v>
      </c>
      <c r="B34" s="35" t="s">
        <v>34</v>
      </c>
      <c r="C34" s="35" t="s">
        <v>84</v>
      </c>
      <c r="D34" s="35" t="s">
        <v>7</v>
      </c>
      <c r="E34" s="35" t="s">
        <v>57</v>
      </c>
      <c r="F34" s="35" t="s">
        <v>38</v>
      </c>
      <c r="G34" s="35" t="s">
        <v>18</v>
      </c>
      <c r="H34" s="35" t="s">
        <v>12</v>
      </c>
      <c r="I34" s="46">
        <v>50</v>
      </c>
      <c r="J34" s="69">
        <f t="shared" si="0"/>
        <v>0.05</v>
      </c>
      <c r="K34" s="49">
        <v>74022</v>
      </c>
      <c r="L34" s="74">
        <f t="shared" si="1"/>
        <v>74.022000000000006</v>
      </c>
      <c r="M34" s="46">
        <v>0</v>
      </c>
      <c r="N34" s="46">
        <v>0</v>
      </c>
      <c r="O34" s="35" t="s">
        <v>18</v>
      </c>
      <c r="P34" s="35" t="s">
        <v>18</v>
      </c>
      <c r="Q34" s="42">
        <v>45016</v>
      </c>
      <c r="R34" s="83">
        <f t="shared" si="2"/>
        <v>1.9379999999999999</v>
      </c>
    </row>
    <row r="35" spans="1:18" x14ac:dyDescent="0.25">
      <c r="A35" s="35" t="s">
        <v>125</v>
      </c>
      <c r="B35" s="35" t="s">
        <v>22</v>
      </c>
      <c r="C35" s="35" t="s">
        <v>85</v>
      </c>
      <c r="D35" s="35" t="s">
        <v>41</v>
      </c>
      <c r="E35" s="35" t="s">
        <v>115</v>
      </c>
      <c r="F35" s="35" t="s">
        <v>38</v>
      </c>
      <c r="G35" s="35" t="s">
        <v>18</v>
      </c>
      <c r="H35" s="35" t="s">
        <v>12</v>
      </c>
      <c r="I35" s="46">
        <v>100</v>
      </c>
      <c r="J35" s="69">
        <f t="shared" si="0"/>
        <v>0.1</v>
      </c>
      <c r="K35" s="49">
        <v>117233</v>
      </c>
      <c r="L35" s="74">
        <f t="shared" si="1"/>
        <v>117.233</v>
      </c>
      <c r="M35" s="49">
        <v>23040</v>
      </c>
      <c r="N35" s="46">
        <v>0</v>
      </c>
      <c r="O35" s="35" t="s">
        <v>18</v>
      </c>
      <c r="P35" s="35" t="s">
        <v>18</v>
      </c>
      <c r="Q35" s="35" t="s">
        <v>12</v>
      </c>
      <c r="R35" s="83">
        <f t="shared" si="2"/>
        <v>1.9379999999999999</v>
      </c>
    </row>
    <row r="36" spans="1:18" x14ac:dyDescent="0.25">
      <c r="A36" s="35" t="s">
        <v>122</v>
      </c>
      <c r="B36" s="35" t="s">
        <v>22</v>
      </c>
      <c r="C36" s="35" t="s">
        <v>86</v>
      </c>
      <c r="D36" s="35" t="s">
        <v>111</v>
      </c>
      <c r="E36" s="35" t="s">
        <v>115</v>
      </c>
      <c r="F36" s="35" t="s">
        <v>38</v>
      </c>
      <c r="G36" s="35" t="s">
        <v>18</v>
      </c>
      <c r="H36" s="35" t="s">
        <v>12</v>
      </c>
      <c r="I36" s="46">
        <v>200</v>
      </c>
      <c r="J36" s="69">
        <f t="shared" si="0"/>
        <v>0.2</v>
      </c>
      <c r="K36" s="49">
        <v>262800</v>
      </c>
      <c r="L36" s="74">
        <f t="shared" si="1"/>
        <v>262.8</v>
      </c>
      <c r="M36" s="46">
        <v>0</v>
      </c>
      <c r="N36" s="46">
        <v>0</v>
      </c>
      <c r="O36" s="35" t="s">
        <v>18</v>
      </c>
      <c r="P36" s="35" t="s">
        <v>18</v>
      </c>
      <c r="Q36" s="42">
        <v>45123</v>
      </c>
      <c r="R36" s="83">
        <f t="shared" si="2"/>
        <v>2.1379999999999999</v>
      </c>
    </row>
    <row r="37" spans="1:18" x14ac:dyDescent="0.25">
      <c r="A37" s="35" t="s">
        <v>122</v>
      </c>
      <c r="B37" s="35" t="s">
        <v>22</v>
      </c>
      <c r="C37" s="35" t="s">
        <v>87</v>
      </c>
      <c r="D37" s="35" t="s">
        <v>8</v>
      </c>
      <c r="E37" s="35" t="s">
        <v>115</v>
      </c>
      <c r="F37" s="35" t="s">
        <v>38</v>
      </c>
      <c r="G37" s="35" t="s">
        <v>18</v>
      </c>
      <c r="H37" s="35" t="s">
        <v>12</v>
      </c>
      <c r="I37" s="46">
        <v>75</v>
      </c>
      <c r="J37" s="69">
        <f t="shared" si="0"/>
        <v>7.4999999999999997E-2</v>
      </c>
      <c r="K37" s="49">
        <v>92291.199999999997</v>
      </c>
      <c r="L37" s="74">
        <f t="shared" si="1"/>
        <v>92.291200000000003</v>
      </c>
      <c r="M37" s="49">
        <v>99840</v>
      </c>
      <c r="N37" s="49">
        <v>8640</v>
      </c>
      <c r="O37" s="35" t="s">
        <v>18</v>
      </c>
      <c r="P37" s="35" t="s">
        <v>18</v>
      </c>
      <c r="Q37" s="42">
        <v>44988</v>
      </c>
      <c r="R37" s="83">
        <f t="shared" si="2"/>
        <v>2.2130000000000001</v>
      </c>
    </row>
    <row r="38" spans="1:18" x14ac:dyDescent="0.25">
      <c r="A38" s="35" t="s">
        <v>125</v>
      </c>
      <c r="B38" s="35" t="s">
        <v>22</v>
      </c>
      <c r="C38" s="35" t="s">
        <v>88</v>
      </c>
      <c r="D38" s="35" t="s">
        <v>6</v>
      </c>
      <c r="E38" s="35" t="s">
        <v>115</v>
      </c>
      <c r="F38" s="35" t="s">
        <v>38</v>
      </c>
      <c r="G38" s="35" t="s">
        <v>18</v>
      </c>
      <c r="H38" s="35" t="s">
        <v>12</v>
      </c>
      <c r="I38" s="46">
        <v>175</v>
      </c>
      <c r="J38" s="69">
        <f t="shared" si="0"/>
        <v>0.17499999999999999</v>
      </c>
      <c r="K38" s="49">
        <v>259077</v>
      </c>
      <c r="L38" s="74">
        <f t="shared" si="1"/>
        <v>259.077</v>
      </c>
      <c r="M38" s="46">
        <v>0</v>
      </c>
      <c r="N38" s="46">
        <v>0</v>
      </c>
      <c r="O38" s="35" t="s">
        <v>18</v>
      </c>
      <c r="P38" s="35" t="s">
        <v>18</v>
      </c>
      <c r="Q38" s="35" t="s">
        <v>12</v>
      </c>
      <c r="R38" s="83">
        <f t="shared" si="2"/>
        <v>2.2130000000000001</v>
      </c>
    </row>
    <row r="39" spans="1:18" x14ac:dyDescent="0.25">
      <c r="A39" s="35" t="s">
        <v>122</v>
      </c>
      <c r="B39" s="35" t="s">
        <v>34</v>
      </c>
      <c r="C39" s="35" t="s">
        <v>89</v>
      </c>
      <c r="D39" s="35" t="s">
        <v>11</v>
      </c>
      <c r="E39" s="35" t="s">
        <v>57</v>
      </c>
      <c r="F39" s="35" t="s">
        <v>38</v>
      </c>
      <c r="G39" s="35" t="s">
        <v>18</v>
      </c>
      <c r="H39" s="35" t="s">
        <v>12</v>
      </c>
      <c r="I39" s="46">
        <v>200</v>
      </c>
      <c r="J39" s="69">
        <f t="shared" si="0"/>
        <v>0.2</v>
      </c>
      <c r="K39" s="49">
        <v>296088</v>
      </c>
      <c r="L39" s="74">
        <f t="shared" si="1"/>
        <v>296.08800000000002</v>
      </c>
      <c r="M39" s="46">
        <v>0</v>
      </c>
      <c r="N39" s="46">
        <v>0</v>
      </c>
      <c r="O39" s="35" t="s">
        <v>18</v>
      </c>
      <c r="P39" s="35" t="s">
        <v>18</v>
      </c>
      <c r="Q39" s="42">
        <v>45047</v>
      </c>
      <c r="R39" s="83">
        <f t="shared" si="2"/>
        <v>2.4130000000000003</v>
      </c>
    </row>
    <row r="40" spans="1:18" x14ac:dyDescent="0.25">
      <c r="A40" s="35" t="s">
        <v>126</v>
      </c>
      <c r="B40" s="35" t="s">
        <v>22</v>
      </c>
      <c r="C40" s="35" t="s">
        <v>90</v>
      </c>
      <c r="D40" s="35" t="s">
        <v>6</v>
      </c>
      <c r="E40" s="35" t="s">
        <v>57</v>
      </c>
      <c r="F40" s="35" t="s">
        <v>38</v>
      </c>
      <c r="G40" s="35" t="s">
        <v>18</v>
      </c>
      <c r="H40" s="35" t="s">
        <v>12</v>
      </c>
      <c r="I40" s="46">
        <v>200</v>
      </c>
      <c r="J40" s="69">
        <f t="shared" si="0"/>
        <v>0.2</v>
      </c>
      <c r="K40" s="49">
        <v>296088</v>
      </c>
      <c r="L40" s="74">
        <f t="shared" si="1"/>
        <v>296.08800000000002</v>
      </c>
      <c r="M40" s="46">
        <v>0</v>
      </c>
      <c r="N40" s="46">
        <v>0</v>
      </c>
      <c r="O40" s="35" t="s">
        <v>18</v>
      </c>
      <c r="P40" s="35" t="s">
        <v>18</v>
      </c>
      <c r="Q40" s="35" t="s">
        <v>12</v>
      </c>
      <c r="R40" s="83">
        <f t="shared" si="2"/>
        <v>2.4130000000000003</v>
      </c>
    </row>
    <row r="41" spans="1:18" x14ac:dyDescent="0.25">
      <c r="A41" s="35" t="s">
        <v>123</v>
      </c>
      <c r="B41" s="35" t="s">
        <v>22</v>
      </c>
      <c r="C41" s="35" t="s">
        <v>91</v>
      </c>
      <c r="D41" s="35" t="s">
        <v>4</v>
      </c>
      <c r="E41" s="35" t="s">
        <v>37</v>
      </c>
      <c r="F41" s="35" t="s">
        <v>38</v>
      </c>
      <c r="G41" s="35" t="s">
        <v>18</v>
      </c>
      <c r="H41" s="35" t="s">
        <v>12</v>
      </c>
      <c r="I41" s="46">
        <v>66.599999999999994</v>
      </c>
      <c r="J41" s="69">
        <f t="shared" si="0"/>
        <v>6.6599999999999993E-2</v>
      </c>
      <c r="K41" s="49">
        <v>168923</v>
      </c>
      <c r="L41" s="74">
        <f t="shared" si="1"/>
        <v>168.923</v>
      </c>
      <c r="M41" s="46">
        <v>0</v>
      </c>
      <c r="N41" s="46">
        <v>0</v>
      </c>
      <c r="O41" s="35" t="s">
        <v>18</v>
      </c>
      <c r="P41" s="35" t="s">
        <v>33</v>
      </c>
      <c r="Q41" s="35" t="s">
        <v>12</v>
      </c>
      <c r="R41" s="83">
        <f t="shared" si="2"/>
        <v>2.4130000000000003</v>
      </c>
    </row>
    <row r="42" spans="1:18" x14ac:dyDescent="0.25">
      <c r="A42" s="35" t="s">
        <v>126</v>
      </c>
      <c r="B42" s="35" t="s">
        <v>34</v>
      </c>
      <c r="C42" s="35" t="s">
        <v>92</v>
      </c>
      <c r="D42" s="35" t="s">
        <v>10</v>
      </c>
      <c r="E42" s="35" t="s">
        <v>57</v>
      </c>
      <c r="F42" s="35" t="s">
        <v>38</v>
      </c>
      <c r="G42" s="35" t="s">
        <v>18</v>
      </c>
      <c r="H42" s="35" t="s">
        <v>12</v>
      </c>
      <c r="I42" s="46">
        <v>200</v>
      </c>
      <c r="J42" s="69">
        <f t="shared" si="0"/>
        <v>0.2</v>
      </c>
      <c r="K42" s="49">
        <v>296088</v>
      </c>
      <c r="L42" s="74">
        <f t="shared" si="1"/>
        <v>296.08800000000002</v>
      </c>
      <c r="M42" s="46">
        <v>0</v>
      </c>
      <c r="N42" s="46">
        <v>0</v>
      </c>
      <c r="O42" s="35" t="s">
        <v>18</v>
      </c>
      <c r="P42" s="35" t="s">
        <v>18</v>
      </c>
      <c r="Q42" s="35" t="s">
        <v>12</v>
      </c>
      <c r="R42" s="83">
        <f t="shared" si="2"/>
        <v>2.4130000000000003</v>
      </c>
    </row>
    <row r="43" spans="1:18" x14ac:dyDescent="0.25">
      <c r="A43" s="35" t="s">
        <v>124</v>
      </c>
      <c r="B43" s="35" t="s">
        <v>22</v>
      </c>
      <c r="C43" s="35" t="s">
        <v>93</v>
      </c>
      <c r="D43" s="35" t="s">
        <v>4</v>
      </c>
      <c r="E43" s="35" t="s">
        <v>37</v>
      </c>
      <c r="F43" s="35" t="s">
        <v>38</v>
      </c>
      <c r="G43" s="35" t="s">
        <v>18</v>
      </c>
      <c r="H43" s="35" t="s">
        <v>12</v>
      </c>
      <c r="I43" s="46">
        <v>133.19999999999999</v>
      </c>
      <c r="J43" s="69">
        <f t="shared" si="0"/>
        <v>0.13319999999999999</v>
      </c>
      <c r="K43" s="49">
        <v>225029</v>
      </c>
      <c r="L43" s="74">
        <f t="shared" si="1"/>
        <v>225.029</v>
      </c>
      <c r="M43" s="46">
        <v>0</v>
      </c>
      <c r="N43" s="46">
        <v>0</v>
      </c>
      <c r="O43" s="35" t="s">
        <v>18</v>
      </c>
      <c r="P43" s="35" t="s">
        <v>33</v>
      </c>
      <c r="Q43" s="35" t="s">
        <v>12</v>
      </c>
      <c r="R43" s="83">
        <f t="shared" si="2"/>
        <v>2.4130000000000003</v>
      </c>
    </row>
    <row r="44" spans="1:18" x14ac:dyDescent="0.25">
      <c r="A44" s="35" t="s">
        <v>124</v>
      </c>
      <c r="B44" s="35" t="s">
        <v>22</v>
      </c>
      <c r="C44" s="35" t="s">
        <v>94</v>
      </c>
      <c r="D44" s="35" t="s">
        <v>4</v>
      </c>
      <c r="E44" s="35" t="s">
        <v>37</v>
      </c>
      <c r="F44" s="35" t="s">
        <v>38</v>
      </c>
      <c r="G44" s="35" t="s">
        <v>18</v>
      </c>
      <c r="H44" s="35" t="s">
        <v>12</v>
      </c>
      <c r="I44" s="46">
        <v>166.6</v>
      </c>
      <c r="J44" s="69">
        <f t="shared" si="0"/>
        <v>0.1666</v>
      </c>
      <c r="K44" s="49">
        <v>234804</v>
      </c>
      <c r="L44" s="74">
        <f t="shared" si="1"/>
        <v>234.804</v>
      </c>
      <c r="M44" s="46">
        <v>0</v>
      </c>
      <c r="N44" s="46">
        <v>0</v>
      </c>
      <c r="O44" s="35" t="s">
        <v>18</v>
      </c>
      <c r="P44" s="35" t="s">
        <v>33</v>
      </c>
      <c r="Q44" s="35" t="s">
        <v>12</v>
      </c>
      <c r="R44" s="83">
        <f t="shared" si="2"/>
        <v>2.4130000000000003</v>
      </c>
    </row>
    <row r="45" spans="1:18" x14ac:dyDescent="0.25">
      <c r="A45" s="35" t="s">
        <v>126</v>
      </c>
      <c r="B45" s="35" t="s">
        <v>34</v>
      </c>
      <c r="C45" s="35" t="s">
        <v>95</v>
      </c>
      <c r="D45" s="35" t="s">
        <v>55</v>
      </c>
      <c r="E45" s="35" t="s">
        <v>57</v>
      </c>
      <c r="F45" s="35" t="s">
        <v>38</v>
      </c>
      <c r="G45" s="35" t="s">
        <v>18</v>
      </c>
      <c r="H45" s="35" t="s">
        <v>12</v>
      </c>
      <c r="I45" s="46">
        <v>200</v>
      </c>
      <c r="J45" s="69">
        <f t="shared" si="0"/>
        <v>0.2</v>
      </c>
      <c r="K45" s="49">
        <v>296088</v>
      </c>
      <c r="L45" s="74">
        <f t="shared" si="1"/>
        <v>296.08800000000002</v>
      </c>
      <c r="M45" s="49">
        <v>42040</v>
      </c>
      <c r="N45" s="46">
        <v>0</v>
      </c>
      <c r="O45" s="35" t="s">
        <v>18</v>
      </c>
      <c r="P45" s="35" t="s">
        <v>18</v>
      </c>
      <c r="Q45" s="35" t="s">
        <v>12</v>
      </c>
      <c r="R45" s="83">
        <f t="shared" si="2"/>
        <v>2.4130000000000003</v>
      </c>
    </row>
    <row r="46" spans="1:18" x14ac:dyDescent="0.25">
      <c r="A46" s="35" t="s">
        <v>126</v>
      </c>
      <c r="B46" s="35" t="s">
        <v>22</v>
      </c>
      <c r="C46" s="35" t="s">
        <v>96</v>
      </c>
      <c r="D46" s="35" t="s">
        <v>25</v>
      </c>
      <c r="E46" s="35" t="s">
        <v>57</v>
      </c>
      <c r="F46" s="35" t="s">
        <v>38</v>
      </c>
      <c r="G46" s="35" t="s">
        <v>18</v>
      </c>
      <c r="H46" s="35" t="s">
        <v>12</v>
      </c>
      <c r="I46" s="46">
        <v>200</v>
      </c>
      <c r="J46" s="69">
        <f t="shared" si="0"/>
        <v>0.2</v>
      </c>
      <c r="K46" s="49">
        <v>296088</v>
      </c>
      <c r="L46" s="74">
        <f t="shared" si="1"/>
        <v>296.08800000000002</v>
      </c>
      <c r="M46" s="46">
        <v>0</v>
      </c>
      <c r="N46" s="46">
        <v>0</v>
      </c>
      <c r="O46" s="35" t="s">
        <v>18</v>
      </c>
      <c r="P46" s="35" t="s">
        <v>18</v>
      </c>
      <c r="Q46" s="35" t="s">
        <v>12</v>
      </c>
      <c r="R46" s="83">
        <f t="shared" si="2"/>
        <v>2.4130000000000003</v>
      </c>
    </row>
    <row r="47" spans="1:18" x14ac:dyDescent="0.25">
      <c r="A47" s="35" t="s">
        <v>126</v>
      </c>
      <c r="B47" s="35" t="s">
        <v>34</v>
      </c>
      <c r="C47" s="35" t="s">
        <v>97</v>
      </c>
      <c r="D47" s="35" t="s">
        <v>7</v>
      </c>
      <c r="E47" s="35" t="s">
        <v>116</v>
      </c>
      <c r="F47" s="35" t="s">
        <v>38</v>
      </c>
      <c r="G47" s="35" t="s">
        <v>18</v>
      </c>
      <c r="H47" s="35" t="s">
        <v>12</v>
      </c>
      <c r="I47" s="46">
        <v>50</v>
      </c>
      <c r="J47" s="69">
        <f t="shared" si="0"/>
        <v>0.05</v>
      </c>
      <c r="K47" s="49">
        <v>74022</v>
      </c>
      <c r="L47" s="74">
        <f t="shared" si="1"/>
        <v>74.022000000000006</v>
      </c>
      <c r="M47" s="46">
        <v>0</v>
      </c>
      <c r="N47" s="46">
        <v>0</v>
      </c>
      <c r="O47" s="35" t="s">
        <v>18</v>
      </c>
      <c r="P47" s="35" t="s">
        <v>18</v>
      </c>
      <c r="Q47" s="35" t="s">
        <v>12</v>
      </c>
      <c r="R47" s="83">
        <f t="shared" si="2"/>
        <v>2.4130000000000003</v>
      </c>
    </row>
    <row r="48" spans="1:18" x14ac:dyDescent="0.25">
      <c r="A48" s="35" t="s">
        <v>126</v>
      </c>
      <c r="B48" s="35" t="s">
        <v>34</v>
      </c>
      <c r="C48" s="35" t="s">
        <v>98</v>
      </c>
      <c r="D48" s="35" t="s">
        <v>7</v>
      </c>
      <c r="E48" s="35" t="s">
        <v>116</v>
      </c>
      <c r="F48" s="35" t="s">
        <v>38</v>
      </c>
      <c r="G48" s="35" t="s">
        <v>18</v>
      </c>
      <c r="H48" s="35" t="s">
        <v>12</v>
      </c>
      <c r="I48" s="46">
        <v>43.2</v>
      </c>
      <c r="J48" s="69">
        <f t="shared" si="0"/>
        <v>4.3200000000000002E-2</v>
      </c>
      <c r="K48" s="49">
        <v>63955.08</v>
      </c>
      <c r="L48" s="74">
        <f t="shared" si="1"/>
        <v>63.955080000000002</v>
      </c>
      <c r="M48" s="46">
        <v>0</v>
      </c>
      <c r="N48" s="46">
        <v>0</v>
      </c>
      <c r="O48" s="35" t="s">
        <v>18</v>
      </c>
      <c r="P48" s="35" t="s">
        <v>18</v>
      </c>
      <c r="Q48" s="35" t="s">
        <v>12</v>
      </c>
      <c r="R48" s="83">
        <f t="shared" si="2"/>
        <v>2.4130000000000003</v>
      </c>
    </row>
    <row r="49" spans="1:18" x14ac:dyDescent="0.25">
      <c r="A49" s="35" t="s">
        <v>126</v>
      </c>
      <c r="B49" s="35" t="s">
        <v>34</v>
      </c>
      <c r="C49" s="35" t="s">
        <v>99</v>
      </c>
      <c r="D49" s="35" t="s">
        <v>7</v>
      </c>
      <c r="E49" s="35" t="s">
        <v>116</v>
      </c>
      <c r="F49" s="35" t="s">
        <v>38</v>
      </c>
      <c r="G49" s="35" t="s">
        <v>18</v>
      </c>
      <c r="H49" s="35" t="s">
        <v>12</v>
      </c>
      <c r="I49" s="46">
        <v>43.2</v>
      </c>
      <c r="J49" s="69">
        <f t="shared" si="0"/>
        <v>4.3200000000000002E-2</v>
      </c>
      <c r="K49" s="49">
        <v>63955</v>
      </c>
      <c r="L49" s="74">
        <f t="shared" si="1"/>
        <v>63.954999999999998</v>
      </c>
      <c r="M49" s="46">
        <v>0</v>
      </c>
      <c r="N49" s="46">
        <v>0</v>
      </c>
      <c r="O49" s="35" t="s">
        <v>18</v>
      </c>
      <c r="P49" s="35" t="s">
        <v>18</v>
      </c>
      <c r="Q49" s="35" t="s">
        <v>12</v>
      </c>
      <c r="R49" s="83">
        <f t="shared" si="2"/>
        <v>2.4130000000000003</v>
      </c>
    </row>
    <row r="50" spans="1:18" x14ac:dyDescent="0.25">
      <c r="A50" s="35" t="s">
        <v>126</v>
      </c>
      <c r="B50" s="35" t="s">
        <v>34</v>
      </c>
      <c r="C50" s="35" t="s">
        <v>100</v>
      </c>
      <c r="D50" s="35" t="s">
        <v>10</v>
      </c>
      <c r="E50" s="35" t="s">
        <v>57</v>
      </c>
      <c r="F50" s="35" t="s">
        <v>38</v>
      </c>
      <c r="G50" s="35" t="s">
        <v>18</v>
      </c>
      <c r="H50" s="35" t="s">
        <v>12</v>
      </c>
      <c r="I50" s="46">
        <v>200</v>
      </c>
      <c r="J50" s="69">
        <f t="shared" si="0"/>
        <v>0.2</v>
      </c>
      <c r="K50" s="49">
        <v>296088</v>
      </c>
      <c r="L50" s="74">
        <f t="shared" si="1"/>
        <v>296.08800000000002</v>
      </c>
      <c r="M50" s="46">
        <v>0</v>
      </c>
      <c r="N50" s="46">
        <v>0</v>
      </c>
      <c r="O50" s="35" t="s">
        <v>18</v>
      </c>
      <c r="P50" s="35" t="s">
        <v>18</v>
      </c>
      <c r="Q50" s="35" t="s">
        <v>12</v>
      </c>
      <c r="R50" s="83">
        <f t="shared" si="2"/>
        <v>2.4130000000000003</v>
      </c>
    </row>
    <row r="51" spans="1:18" x14ac:dyDescent="0.25">
      <c r="A51" s="35" t="s">
        <v>123</v>
      </c>
      <c r="B51" s="35" t="s">
        <v>34</v>
      </c>
      <c r="C51" s="35" t="s">
        <v>101</v>
      </c>
      <c r="D51" s="35" t="s">
        <v>10</v>
      </c>
      <c r="E51" s="35" t="s">
        <v>57</v>
      </c>
      <c r="F51" s="35" t="s">
        <v>38</v>
      </c>
      <c r="G51" s="35" t="s">
        <v>18</v>
      </c>
      <c r="H51" s="35" t="s">
        <v>12</v>
      </c>
      <c r="I51" s="46">
        <v>99.9</v>
      </c>
      <c r="J51" s="69">
        <f t="shared" si="0"/>
        <v>9.9900000000000003E-2</v>
      </c>
      <c r="K51" s="49">
        <v>147895.95600000001</v>
      </c>
      <c r="L51" s="74">
        <f t="shared" si="1"/>
        <v>147.89595600000001</v>
      </c>
      <c r="M51" s="46">
        <v>0</v>
      </c>
      <c r="N51" s="46">
        <v>0</v>
      </c>
      <c r="O51" s="35" t="s">
        <v>18</v>
      </c>
      <c r="P51" s="35" t="s">
        <v>18</v>
      </c>
      <c r="Q51" s="35" t="s">
        <v>12</v>
      </c>
      <c r="R51" s="83">
        <f t="shared" si="2"/>
        <v>2.4130000000000003</v>
      </c>
    </row>
    <row r="52" spans="1:18" x14ac:dyDescent="0.25">
      <c r="A52" s="35" t="s">
        <v>126</v>
      </c>
      <c r="B52" s="35" t="s">
        <v>34</v>
      </c>
      <c r="C52" s="35" t="s">
        <v>102</v>
      </c>
      <c r="D52" s="35" t="s">
        <v>10</v>
      </c>
      <c r="E52" s="35" t="s">
        <v>57</v>
      </c>
      <c r="F52" s="35" t="s">
        <v>38</v>
      </c>
      <c r="G52" s="35" t="s">
        <v>18</v>
      </c>
      <c r="H52" s="35" t="s">
        <v>12</v>
      </c>
      <c r="I52" s="46">
        <v>100</v>
      </c>
      <c r="J52" s="69">
        <f t="shared" si="0"/>
        <v>0.1</v>
      </c>
      <c r="K52" s="49">
        <v>148044</v>
      </c>
      <c r="L52" s="74">
        <f t="shared" si="1"/>
        <v>148.04400000000001</v>
      </c>
      <c r="M52" s="46">
        <v>0</v>
      </c>
      <c r="N52" s="46">
        <v>0</v>
      </c>
      <c r="O52" s="35" t="s">
        <v>18</v>
      </c>
      <c r="P52" s="35" t="s">
        <v>18</v>
      </c>
      <c r="Q52" s="35" t="s">
        <v>12</v>
      </c>
      <c r="R52" s="83">
        <f t="shared" si="2"/>
        <v>2.4130000000000003</v>
      </c>
    </row>
    <row r="53" spans="1:18" x14ac:dyDescent="0.25">
      <c r="A53" s="35" t="s">
        <v>126</v>
      </c>
      <c r="B53" s="35" t="s">
        <v>34</v>
      </c>
      <c r="C53" s="35" t="s">
        <v>103</v>
      </c>
      <c r="D53" s="35" t="s">
        <v>10</v>
      </c>
      <c r="E53" s="35" t="s">
        <v>57</v>
      </c>
      <c r="F53" s="35" t="s">
        <v>38</v>
      </c>
      <c r="G53" s="35" t="s">
        <v>18</v>
      </c>
      <c r="H53" s="35" t="s">
        <v>12</v>
      </c>
      <c r="I53" s="46">
        <v>100</v>
      </c>
      <c r="J53" s="69">
        <f t="shared" si="0"/>
        <v>0.1</v>
      </c>
      <c r="K53" s="49">
        <v>148044</v>
      </c>
      <c r="L53" s="74">
        <f t="shared" si="1"/>
        <v>148.04400000000001</v>
      </c>
      <c r="M53" s="46">
        <v>0</v>
      </c>
      <c r="N53" s="46">
        <v>0</v>
      </c>
      <c r="O53" s="35" t="s">
        <v>18</v>
      </c>
      <c r="P53" s="35" t="s">
        <v>18</v>
      </c>
      <c r="Q53" s="35" t="s">
        <v>12</v>
      </c>
      <c r="R53" s="83">
        <f t="shared" si="2"/>
        <v>2.4130000000000003</v>
      </c>
    </row>
    <row r="54" spans="1:18" x14ac:dyDescent="0.25">
      <c r="A54" s="35" t="s">
        <v>126</v>
      </c>
      <c r="B54" s="35" t="s">
        <v>34</v>
      </c>
      <c r="C54" s="35" t="s">
        <v>104</v>
      </c>
      <c r="D54" s="35" t="s">
        <v>7</v>
      </c>
      <c r="E54" s="35" t="s">
        <v>58</v>
      </c>
      <c r="F54" s="35" t="s">
        <v>38</v>
      </c>
      <c r="G54" s="35" t="s">
        <v>18</v>
      </c>
      <c r="H54" s="35" t="s">
        <v>12</v>
      </c>
      <c r="I54" s="46">
        <v>50</v>
      </c>
      <c r="J54" s="69">
        <f t="shared" si="0"/>
        <v>0.05</v>
      </c>
      <c r="K54" s="49">
        <v>54619</v>
      </c>
      <c r="L54" s="74">
        <f t="shared" si="1"/>
        <v>54.619</v>
      </c>
      <c r="M54" s="46">
        <v>0</v>
      </c>
      <c r="N54" s="46">
        <v>0</v>
      </c>
      <c r="O54" s="35" t="s">
        <v>18</v>
      </c>
      <c r="P54" s="35" t="s">
        <v>18</v>
      </c>
      <c r="Q54" s="35" t="s">
        <v>12</v>
      </c>
      <c r="R54" s="83">
        <f t="shared" si="2"/>
        <v>2.4130000000000003</v>
      </c>
    </row>
    <row r="55" spans="1:18" x14ac:dyDescent="0.25">
      <c r="A55" s="35" t="s">
        <v>126</v>
      </c>
      <c r="B55" s="35" t="s">
        <v>22</v>
      </c>
      <c r="C55" s="35" t="s">
        <v>105</v>
      </c>
      <c r="D55" s="35" t="s">
        <v>3</v>
      </c>
      <c r="E55" s="35" t="s">
        <v>117</v>
      </c>
      <c r="F55" s="35" t="s">
        <v>38</v>
      </c>
      <c r="G55" s="35" t="s">
        <v>18</v>
      </c>
      <c r="H55" s="35" t="s">
        <v>12</v>
      </c>
      <c r="I55" s="46">
        <v>5</v>
      </c>
      <c r="J55" s="69">
        <f t="shared" si="0"/>
        <v>5.0000000000000001E-3</v>
      </c>
      <c r="K55" s="49">
        <v>7402</v>
      </c>
      <c r="L55" s="74">
        <f t="shared" si="1"/>
        <v>7.4020000000000001</v>
      </c>
      <c r="M55" s="46">
        <v>0</v>
      </c>
      <c r="N55" s="46">
        <v>0</v>
      </c>
      <c r="O55" s="35" t="s">
        <v>18</v>
      </c>
      <c r="P55" s="35" t="s">
        <v>18</v>
      </c>
      <c r="Q55" s="35" t="s">
        <v>12</v>
      </c>
      <c r="R55" s="83">
        <f t="shared" si="2"/>
        <v>2.4130000000000003</v>
      </c>
    </row>
    <row r="56" spans="1:18" x14ac:dyDescent="0.25">
      <c r="A56" s="35" t="s">
        <v>126</v>
      </c>
      <c r="B56" s="35" t="s">
        <v>22</v>
      </c>
      <c r="C56" s="35" t="s">
        <v>106</v>
      </c>
      <c r="D56" s="35" t="s">
        <v>10</v>
      </c>
      <c r="E56" s="35" t="s">
        <v>57</v>
      </c>
      <c r="F56" s="35" t="s">
        <v>38</v>
      </c>
      <c r="G56" s="35" t="s">
        <v>18</v>
      </c>
      <c r="H56" s="35" t="s">
        <v>12</v>
      </c>
      <c r="I56" s="46">
        <v>33.299999999999997</v>
      </c>
      <c r="J56" s="69">
        <f t="shared" si="0"/>
        <v>3.3299999999999996E-2</v>
      </c>
      <c r="K56" s="49">
        <v>49298.652000000002</v>
      </c>
      <c r="L56" s="74">
        <f t="shared" si="1"/>
        <v>49.298652000000004</v>
      </c>
      <c r="M56" s="46">
        <v>0</v>
      </c>
      <c r="N56" s="46">
        <v>0</v>
      </c>
      <c r="O56" s="35" t="s">
        <v>18</v>
      </c>
      <c r="P56" s="35" t="s">
        <v>18</v>
      </c>
      <c r="Q56" s="35" t="s">
        <v>12</v>
      </c>
      <c r="R56" s="83">
        <f t="shared" si="2"/>
        <v>2.4130000000000003</v>
      </c>
    </row>
    <row r="57" spans="1:18" x14ac:dyDescent="0.25">
      <c r="A57" s="35" t="s">
        <v>123</v>
      </c>
      <c r="B57" s="35" t="s">
        <v>22</v>
      </c>
      <c r="C57" s="35" t="s">
        <v>107</v>
      </c>
      <c r="D57" s="35" t="s">
        <v>111</v>
      </c>
      <c r="E57" s="35" t="s">
        <v>57</v>
      </c>
      <c r="F57" s="35" t="s">
        <v>38</v>
      </c>
      <c r="G57" s="35" t="s">
        <v>18</v>
      </c>
      <c r="H57" s="35" t="s">
        <v>12</v>
      </c>
      <c r="I57" s="46">
        <v>86.4</v>
      </c>
      <c r="J57" s="69">
        <f t="shared" si="0"/>
        <v>8.6400000000000005E-2</v>
      </c>
      <c r="K57" s="49">
        <v>127910.016</v>
      </c>
      <c r="L57" s="74">
        <f t="shared" si="1"/>
        <v>127.910016</v>
      </c>
      <c r="M57" s="46">
        <v>0</v>
      </c>
      <c r="N57" s="46">
        <v>0</v>
      </c>
      <c r="O57" s="35" t="s">
        <v>18</v>
      </c>
      <c r="P57" s="35" t="s">
        <v>18</v>
      </c>
      <c r="Q57" s="35" t="s">
        <v>12</v>
      </c>
      <c r="R57" s="83">
        <f t="shared" si="2"/>
        <v>2.4130000000000003</v>
      </c>
    </row>
    <row r="58" spans="1:18" x14ac:dyDescent="0.25">
      <c r="A58" s="35" t="s">
        <v>126</v>
      </c>
      <c r="B58" s="35" t="s">
        <v>22</v>
      </c>
      <c r="C58" s="35" t="s">
        <v>108</v>
      </c>
      <c r="D58" s="35" t="s">
        <v>6</v>
      </c>
      <c r="E58" s="35" t="s">
        <v>37</v>
      </c>
      <c r="F58" s="35" t="s">
        <v>38</v>
      </c>
      <c r="G58" s="35" t="s">
        <v>18</v>
      </c>
      <c r="H58" s="35" t="s">
        <v>12</v>
      </c>
      <c r="I58" s="46">
        <v>187.5</v>
      </c>
      <c r="J58" s="69">
        <f t="shared" si="0"/>
        <v>0.1875</v>
      </c>
      <c r="K58" s="49">
        <v>227582.5</v>
      </c>
      <c r="L58" s="74">
        <f t="shared" si="1"/>
        <v>227.58250000000001</v>
      </c>
      <c r="M58" s="46">
        <v>0</v>
      </c>
      <c r="N58" s="46">
        <v>0</v>
      </c>
      <c r="O58" s="35" t="s">
        <v>18</v>
      </c>
      <c r="P58" s="35" t="s">
        <v>18</v>
      </c>
      <c r="Q58" s="35" t="s">
        <v>12</v>
      </c>
      <c r="R58" s="83">
        <f t="shared" si="2"/>
        <v>2.4130000000000003</v>
      </c>
    </row>
    <row r="59" spans="1:18" x14ac:dyDescent="0.25">
      <c r="A59" s="35" t="s">
        <v>126</v>
      </c>
      <c r="B59" s="35" t="s">
        <v>34</v>
      </c>
      <c r="C59" s="35" t="s">
        <v>109</v>
      </c>
      <c r="D59" s="35" t="s">
        <v>112</v>
      </c>
      <c r="E59" s="35" t="s">
        <v>57</v>
      </c>
      <c r="F59" s="35" t="s">
        <v>38</v>
      </c>
      <c r="G59" s="35" t="s">
        <v>18</v>
      </c>
      <c r="H59" s="35" t="s">
        <v>12</v>
      </c>
      <c r="I59" s="46">
        <v>122</v>
      </c>
      <c r="J59" s="69">
        <f t="shared" si="0"/>
        <v>0.122</v>
      </c>
      <c r="K59" s="49">
        <v>128784</v>
      </c>
      <c r="L59" s="74">
        <f t="shared" si="1"/>
        <v>128.78399999999999</v>
      </c>
      <c r="M59" s="46">
        <v>0</v>
      </c>
      <c r="N59" s="46">
        <v>0</v>
      </c>
      <c r="O59" s="35" t="s">
        <v>18</v>
      </c>
      <c r="P59" s="35" t="s">
        <v>18</v>
      </c>
      <c r="Q59" s="35" t="s">
        <v>12</v>
      </c>
      <c r="R59" s="83">
        <f t="shared" si="2"/>
        <v>2.4130000000000003</v>
      </c>
    </row>
    <row r="60" spans="1:18" x14ac:dyDescent="0.25">
      <c r="A60" s="35" t="s">
        <v>123</v>
      </c>
      <c r="B60" s="35" t="s">
        <v>34</v>
      </c>
      <c r="C60" s="35" t="s">
        <v>110</v>
      </c>
      <c r="D60" s="35" t="s">
        <v>7</v>
      </c>
      <c r="E60" s="35" t="s">
        <v>58</v>
      </c>
      <c r="F60" s="35" t="s">
        <v>38</v>
      </c>
      <c r="G60" s="35" t="s">
        <v>18</v>
      </c>
      <c r="H60" s="35" t="s">
        <v>12</v>
      </c>
      <c r="I60" s="46">
        <v>200</v>
      </c>
      <c r="J60" s="69">
        <f t="shared" si="0"/>
        <v>0.2</v>
      </c>
      <c r="K60" s="49">
        <v>296088</v>
      </c>
      <c r="L60" s="74">
        <f t="shared" si="1"/>
        <v>296.08800000000002</v>
      </c>
      <c r="M60" s="46">
        <v>0</v>
      </c>
      <c r="N60" s="46">
        <v>0</v>
      </c>
      <c r="O60" s="35" t="s">
        <v>18</v>
      </c>
      <c r="P60" s="35" t="s">
        <v>18</v>
      </c>
      <c r="Q60" s="35" t="s">
        <v>12</v>
      </c>
      <c r="R60" s="83">
        <f t="shared" si="2"/>
        <v>2.4130000000000003</v>
      </c>
    </row>
  </sheetData>
  <mergeCells count="3">
    <mergeCell ref="A2:R2"/>
    <mergeCell ref="A3:R3"/>
    <mergeCell ref="A4:R4"/>
  </mergeCells>
  <pageMargins left="0.32802083333333332" right="0.51" top="1.5" bottom="0.75" header="0.4" footer="0.3"/>
  <pageSetup paperSize="9" scale="38" fitToHeight="0" orientation="portrait" r:id="rId1"/>
  <headerFooter>
    <oddHeader>&amp;L&amp;"Arial Black,Regular"&amp;10The United Illuminating Company
Docket No. 21-08-03&amp;"-,Regular"&amp;11
&amp;C&amp;"Arial Black,Regular"&amp;10Order No. 18 UI Exhibit B1
&amp;R&amp;"Arial Black,Regular"&amp;10Page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B1 Low Emission</vt:lpstr>
      <vt:lpstr>Exhibit B2 Large Zero Emission</vt:lpstr>
      <vt:lpstr>Exhibit B3 Medium Zero Emission</vt:lpstr>
      <vt:lpstr>Exhibit B4 Small Zero Emission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DANIELLE SHTAB</cp:lastModifiedBy>
  <cp:lastPrinted>2020-12-31T16:23:43Z</cp:lastPrinted>
  <dcterms:created xsi:type="dcterms:W3CDTF">2019-10-29T21:05:37Z</dcterms:created>
  <dcterms:modified xsi:type="dcterms:W3CDTF">2022-09-22T16:53:48Z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2020-12-31T16:07:32Z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a7fb571e-b2a3-4b45-8c15-00006d8bc977</vt:lpwstr>
  </property>
</Properties>
</file>